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ovgov-my.sharepoint.com/personal/dana_smith_doa_virginia_gov/Documents/Documents/Dana/Change Leadership/PY/"/>
    </mc:Choice>
  </mc:AlternateContent>
  <xr:revisionPtr revIDLastSave="0" documentId="8_{4F80D729-16CE-4E29-BA3E-1102D519DB70}" xr6:coauthVersionLast="47" xr6:coauthVersionMax="47" xr10:uidLastSave="{00000000-0000-0000-0000-000000000000}"/>
  <bookViews>
    <workbookView xWindow="28680" yWindow="-120" windowWidth="29040" windowHeight="15720" xr2:uid="{A7C0D3F7-AA07-4A81-88A0-A464ED61B83B}"/>
  </bookViews>
  <sheets>
    <sheet name="Fringe Deduction Allocation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2" l="1"/>
  <c r="N34" i="2"/>
  <c r="K35" i="2"/>
  <c r="K34" i="2"/>
  <c r="F37" i="2"/>
  <c r="J35" i="2" s="1"/>
  <c r="J34" i="2" l="1"/>
  <c r="L34" i="2" s="1"/>
  <c r="L35" i="2"/>
  <c r="O35" i="2"/>
  <c r="O34" i="2" l="1"/>
  <c r="O36" i="2" s="1"/>
  <c r="L36" i="2"/>
  <c r="N25" i="2" l="1"/>
  <c r="K25" i="2"/>
  <c r="F27" i="2"/>
  <c r="C18" i="2"/>
  <c r="F9" i="2"/>
  <c r="J25" i="2" l="1"/>
  <c r="L25" i="2" s="1"/>
  <c r="O25" i="2" l="1"/>
</calcChain>
</file>

<file path=xl/sharedStrings.xml><?xml version="1.0" encoding="utf-8"?>
<sst xmlns="http://schemas.openxmlformats.org/spreadsheetml/2006/main" count="112" uniqueCount="54">
  <si>
    <t>Employer Fringe Deductions Expenditure Allocation Changes Detailed Example</t>
  </si>
  <si>
    <t>Baseline Information Used for Illustrations That Follow</t>
  </si>
  <si>
    <t>Earnings Code</t>
  </si>
  <si>
    <t>Earnings Code Description</t>
  </si>
  <si>
    <t>Taxable/Nontaxable</t>
  </si>
  <si>
    <t>Earnings Amount</t>
  </si>
  <si>
    <t>Initial Chartfield  Applied</t>
  </si>
  <si>
    <t xml:space="preserve">  RGS</t>
  </si>
  <si>
    <t>Regular Time - Salaried</t>
  </si>
  <si>
    <t xml:space="preserve">Taxable  </t>
  </si>
  <si>
    <t>Yes</t>
  </si>
  <si>
    <t>Chartfield A</t>
  </si>
  <si>
    <t xml:space="preserve">  VAC</t>
  </si>
  <si>
    <t>Vacation Leave Used</t>
  </si>
  <si>
    <t>No</t>
  </si>
  <si>
    <t>Chartfield B</t>
  </si>
  <si>
    <t xml:space="preserve">  OTS</t>
  </si>
  <si>
    <t>Overtime- Salaried Time + Half</t>
  </si>
  <si>
    <t xml:space="preserve">  PRW</t>
  </si>
  <si>
    <t>Premium Reward</t>
  </si>
  <si>
    <t xml:space="preserve">  MNT - Non Taxable</t>
  </si>
  <si>
    <t>Mobile Device NonTaxable</t>
  </si>
  <si>
    <t>Nontaxable</t>
  </si>
  <si>
    <t>Chartfield C</t>
  </si>
  <si>
    <t xml:space="preserve"> Total Gross Pay</t>
  </si>
  <si>
    <t>Employer Fringe Expenditures:</t>
  </si>
  <si>
    <t>Taxes</t>
  </si>
  <si>
    <t xml:space="preserve">  ER OASDI</t>
  </si>
  <si>
    <t xml:space="preserve">  ER MED</t>
  </si>
  <si>
    <t>Employer Deductions</t>
  </si>
  <si>
    <t xml:space="preserve">  COVA Health Aware</t>
  </si>
  <si>
    <t xml:space="preserve">  457 Deferred Compensation</t>
  </si>
  <si>
    <r>
      <t xml:space="preserve">Old vs. new allocation method for </t>
    </r>
    <r>
      <rPr>
        <b/>
        <sz val="14"/>
        <color rgb="FFFF0000"/>
        <rFont val="Aptos Narrow"/>
        <family val="2"/>
        <scheme val="minor"/>
      </rPr>
      <t>employer deductions</t>
    </r>
    <r>
      <rPr>
        <b/>
        <sz val="14"/>
        <color theme="1"/>
        <rFont val="Aptos Narrow"/>
        <family val="2"/>
        <scheme val="minor"/>
      </rPr>
      <t>:</t>
    </r>
  </si>
  <si>
    <r>
      <rPr>
        <b/>
        <sz val="12"/>
        <color rgb="FFFF0000"/>
        <rFont val="Aptos Narrow"/>
        <family val="2"/>
        <scheme val="minor"/>
      </rPr>
      <t xml:space="preserve">Old  </t>
    </r>
    <r>
      <rPr>
        <b/>
        <sz val="12"/>
        <color theme="1"/>
        <rFont val="Aptos Narrow"/>
        <family val="2"/>
        <scheme val="minor"/>
      </rPr>
      <t>Allocation Method</t>
    </r>
  </si>
  <si>
    <t>Initial Chartfield (CF) Applied</t>
  </si>
  <si>
    <r>
      <rPr>
        <b/>
        <sz val="11"/>
        <color rgb="FFFF0000"/>
        <rFont val="Aptos Narrow"/>
        <family val="2"/>
        <scheme val="minor"/>
      </rPr>
      <t xml:space="preserve">Old </t>
    </r>
    <r>
      <rPr>
        <b/>
        <sz val="11"/>
        <color theme="1"/>
        <rFont val="Aptos Narrow"/>
        <family val="2"/>
        <scheme val="minor"/>
      </rPr>
      <t xml:space="preserve">allocation method percentages applied for </t>
    </r>
    <r>
      <rPr>
        <b/>
        <sz val="11"/>
        <color rgb="FFFF0000"/>
        <rFont val="Aptos Narrow"/>
        <family val="2"/>
        <scheme val="minor"/>
      </rPr>
      <t>employer deductions</t>
    </r>
  </si>
  <si>
    <t>Amount</t>
  </si>
  <si>
    <t xml:space="preserve">Applied to </t>
  </si>
  <si>
    <t>CF A</t>
  </si>
  <si>
    <t>CF A $1,900.00</t>
  </si>
  <si>
    <t>1,900.00/1,900.00 =</t>
  </si>
  <si>
    <t xml:space="preserve">Employer deductions are only applied to Regular earnings </t>
  </si>
  <si>
    <r>
      <rPr>
        <b/>
        <sz val="12"/>
        <color rgb="FFFF0000"/>
        <rFont val="Aptos Narrow"/>
        <family val="2"/>
        <scheme val="minor"/>
      </rPr>
      <t>New</t>
    </r>
    <r>
      <rPr>
        <b/>
        <sz val="12"/>
        <color theme="1"/>
        <rFont val="Aptos Narrow"/>
        <family val="2"/>
        <scheme val="minor"/>
      </rPr>
      <t xml:space="preserve">  Allocation Method</t>
    </r>
  </si>
  <si>
    <t>Non-Productive Pay</t>
  </si>
  <si>
    <r>
      <rPr>
        <b/>
        <sz val="11"/>
        <color rgb="FFFF0000"/>
        <rFont val="Aptos Narrow"/>
        <family val="2"/>
        <scheme val="minor"/>
      </rPr>
      <t xml:space="preserve">New </t>
    </r>
    <r>
      <rPr>
        <b/>
        <sz val="11"/>
        <color theme="1"/>
        <rFont val="Aptos Narrow"/>
        <family val="2"/>
        <scheme val="minor"/>
      </rPr>
      <t xml:space="preserve">allocation method percentages applied for </t>
    </r>
    <r>
      <rPr>
        <b/>
        <sz val="11"/>
        <color rgb="FFFF0000"/>
        <rFont val="Aptos Narrow"/>
        <family val="2"/>
        <scheme val="minor"/>
      </rPr>
      <t>employer deductions</t>
    </r>
  </si>
  <si>
    <t>1,900.00/2,200.00 =</t>
  </si>
  <si>
    <t>CF B</t>
  </si>
  <si>
    <t>CF B $300.00</t>
  </si>
  <si>
    <t>300.00/2,200.00 =</t>
  </si>
  <si>
    <t>Employer deductions will be applied to regular earnings and non-productive pay (CF B had some non-productive pay and CF C had no non-productive pay  in this scenario)</t>
  </si>
  <si>
    <t>Non- Productive Pay</t>
  </si>
  <si>
    <t>COVA Health Aware</t>
  </si>
  <si>
    <t>457 Deferred Comp.</t>
  </si>
  <si>
    <t>Regular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</si>
</sst>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sz val="11"/>
      <name val="Aptos Narrow"/>
      <family val="2"/>
      <scheme val="minor"/>
    </font>
    <font>
      <strike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10" fontId="0" fillId="2" borderId="0" xfId="1" applyNumberFormat="1" applyFont="1" applyFill="1"/>
    <xf numFmtId="44" fontId="0" fillId="2" borderId="0" xfId="0" applyNumberFormat="1" applyFill="1"/>
    <xf numFmtId="43" fontId="0" fillId="2" borderId="0" xfId="0" applyNumberFormat="1" applyFill="1"/>
    <xf numFmtId="43" fontId="0" fillId="2" borderId="2" xfId="0" applyNumberFormat="1" applyFill="1" applyBorder="1"/>
    <xf numFmtId="44" fontId="0" fillId="2" borderId="3" xfId="0" applyNumberFormat="1" applyFill="1" applyBorder="1"/>
    <xf numFmtId="44" fontId="0" fillId="2" borderId="1" xfId="2" applyFont="1" applyFill="1" applyBorder="1"/>
    <xf numFmtId="0" fontId="0" fillId="2" borderId="0" xfId="0" applyFill="1" applyAlignment="1">
      <alignment horizontal="center"/>
    </xf>
    <xf numFmtId="0" fontId="0" fillId="2" borderId="0" xfId="0" quotePrefix="1" applyFill="1" applyAlignment="1">
      <alignment horizontal="right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2" fillId="2" borderId="7" xfId="0" applyFont="1" applyFill="1" applyBorder="1"/>
    <xf numFmtId="0" fontId="0" fillId="2" borderId="0" xfId="0" applyFill="1" applyAlignment="1">
      <alignment horizontal="center" wrapText="1"/>
    </xf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44" fontId="5" fillId="2" borderId="3" xfId="0" applyNumberFormat="1" applyFont="1" applyFill="1" applyBorder="1"/>
    <xf numFmtId="0" fontId="5" fillId="2" borderId="0" xfId="0" applyFont="1" applyFill="1" applyAlignment="1">
      <alignment horizontal="center"/>
    </xf>
    <xf numFmtId="44" fontId="5" fillId="2" borderId="0" xfId="0" applyNumberFormat="1" applyFont="1" applyFill="1"/>
    <xf numFmtId="10" fontId="0" fillId="2" borderId="0" xfId="1" applyNumberFormat="1" applyFont="1" applyFill="1" applyBorder="1"/>
    <xf numFmtId="44" fontId="0" fillId="2" borderId="0" xfId="2" applyFont="1" applyFill="1" applyBorder="1"/>
    <xf numFmtId="43" fontId="5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3" fillId="2" borderId="0" xfId="0" applyNumberFormat="1" applyFont="1" applyFill="1"/>
    <xf numFmtId="0" fontId="9" fillId="2" borderId="0" xfId="0" applyFont="1" applyFill="1"/>
    <xf numFmtId="0" fontId="10" fillId="2" borderId="0" xfId="0" applyFont="1" applyFill="1"/>
    <xf numFmtId="0" fontId="10" fillId="2" borderId="4" xfId="0" applyFont="1" applyFill="1" applyBorder="1"/>
    <xf numFmtId="0" fontId="1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43" fontId="0" fillId="2" borderId="0" xfId="2" applyNumberFormat="1" applyFont="1" applyFill="1" applyBorder="1"/>
    <xf numFmtId="43" fontId="0" fillId="2" borderId="2" xfId="2" applyNumberFormat="1" applyFont="1" applyFill="1" applyBorder="1"/>
    <xf numFmtId="44" fontId="0" fillId="2" borderId="1" xfId="0" applyNumberFormat="1" applyFill="1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12" fillId="2" borderId="4" xfId="0" applyFont="1" applyFill="1" applyBorder="1" applyAlignment="1">
      <alignment horizontal="center"/>
    </xf>
    <xf numFmtId="0" fontId="14" fillId="3" borderId="7" xfId="0" applyFont="1" applyFill="1" applyBorder="1"/>
    <xf numFmtId="0" fontId="6" fillId="3" borderId="0" xfId="0" applyFont="1" applyFill="1"/>
    <xf numFmtId="43" fontId="6" fillId="3" borderId="0" xfId="0" applyNumberFormat="1" applyFont="1" applyFill="1"/>
    <xf numFmtId="0" fontId="6" fillId="3" borderId="7" xfId="0" applyFont="1" applyFill="1" applyBorder="1"/>
    <xf numFmtId="43" fontId="6" fillId="3" borderId="2" xfId="0" applyNumberFormat="1" applyFont="1" applyFill="1" applyBorder="1"/>
    <xf numFmtId="0" fontId="1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ln>
          <a:solidFill>
            <a:srgbClr val="FF0000"/>
          </a:solidFill>
        </a:ln>
      </a:spPr>
      <a:bodyPr vertOverflow="clip" horzOverflow="clip" wrap="square" rtlCol="0" anchor="t"/>
      <a:lstStyle>
        <a:defPPr algn="l">
          <a:defRPr sz="1100">
            <a:solidFill>
              <a:srgbClr val="FF0000"/>
            </a:solidFill>
            <a:effectLst/>
            <a:latin typeface="+mn-lt"/>
            <a:ea typeface="+mn-ea"/>
            <a:cs typeface="+mn-cs"/>
          </a:defRPr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B18AE-8073-43C3-98F1-F951E1AF76F4}">
  <sheetPr>
    <pageSetUpPr fitToPage="1"/>
  </sheetPr>
  <dimension ref="A1:P40"/>
  <sheetViews>
    <sheetView tabSelected="1" zoomScale="90" zoomScaleNormal="90" workbookViewId="0">
      <selection activeCell="Q1" sqref="Q1"/>
    </sheetView>
  </sheetViews>
  <sheetFormatPr defaultRowHeight="14.4" x14ac:dyDescent="0.3"/>
  <cols>
    <col min="1" max="1" width="28.88671875" customWidth="1"/>
    <col min="2" max="2" width="27.6640625" customWidth="1"/>
    <col min="3" max="3" width="17.6640625" customWidth="1"/>
    <col min="4" max="4" width="14.6640625" customWidth="1"/>
    <col min="5" max="5" width="10.44140625" customWidth="1"/>
    <col min="6" max="6" width="15" customWidth="1"/>
    <col min="7" max="7" width="18.5546875" customWidth="1"/>
    <col min="8" max="8" width="17" customWidth="1"/>
    <col min="9" max="9" width="19" customWidth="1"/>
    <col min="10" max="10" width="10.6640625" customWidth="1"/>
    <col min="11" max="11" width="10.44140625" customWidth="1"/>
    <col min="12" max="12" width="10.88671875" customWidth="1"/>
    <col min="13" max="13" width="9.33203125" customWidth="1"/>
    <col min="15" max="15" width="9.33203125" customWidth="1"/>
    <col min="16" max="16" width="10.21875" customWidth="1"/>
  </cols>
  <sheetData>
    <row r="1" spans="1:16" ht="18.600000000000001" thickBot="1" x14ac:dyDescent="0.4">
      <c r="A1" s="35" t="s">
        <v>0</v>
      </c>
      <c r="B1" s="36"/>
      <c r="C1" s="3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x14ac:dyDescent="0.3">
      <c r="A2" s="57" t="s">
        <v>1</v>
      </c>
      <c r="B2" s="58"/>
      <c r="C2" s="58"/>
      <c r="D2" s="58"/>
      <c r="E2" s="58"/>
      <c r="F2" s="58"/>
      <c r="G2" s="15"/>
      <c r="H2" s="1"/>
      <c r="I2" s="1"/>
      <c r="J2" s="1"/>
      <c r="K2" s="1"/>
      <c r="L2" s="1"/>
      <c r="M2" s="1"/>
      <c r="N2" s="1"/>
      <c r="O2" s="1"/>
    </row>
    <row r="3" spans="1:16" ht="45" customHeight="1" x14ac:dyDescent="0.3">
      <c r="A3" s="16" t="s">
        <v>2</v>
      </c>
      <c r="B3" s="40" t="s">
        <v>3</v>
      </c>
      <c r="C3" s="40" t="s">
        <v>4</v>
      </c>
      <c r="D3" s="39" t="s">
        <v>53</v>
      </c>
      <c r="E3" s="53" t="s">
        <v>50</v>
      </c>
      <c r="F3" s="40" t="s">
        <v>5</v>
      </c>
      <c r="G3" s="17" t="s">
        <v>6</v>
      </c>
      <c r="H3" s="59"/>
      <c r="I3" s="59"/>
      <c r="J3" s="59"/>
      <c r="K3" s="1"/>
      <c r="L3" s="1"/>
      <c r="M3" s="1"/>
      <c r="N3" s="1"/>
      <c r="O3" s="1"/>
      <c r="P3" s="1"/>
    </row>
    <row r="4" spans="1:16" x14ac:dyDescent="0.3">
      <c r="A4" s="10" t="s">
        <v>7</v>
      </c>
      <c r="B4" s="1" t="s">
        <v>8</v>
      </c>
      <c r="C4" s="8" t="s">
        <v>9</v>
      </c>
      <c r="D4" s="8" t="s">
        <v>10</v>
      </c>
      <c r="E4" s="32" t="s">
        <v>14</v>
      </c>
      <c r="F4" s="3">
        <v>1900</v>
      </c>
      <c r="G4" s="11" t="s">
        <v>11</v>
      </c>
      <c r="H4" s="8"/>
      <c r="I4" s="9"/>
      <c r="J4" s="2"/>
      <c r="K4" s="4"/>
      <c r="L4" s="4"/>
      <c r="M4" s="1"/>
      <c r="N4" s="1"/>
      <c r="O4" s="1"/>
      <c r="P4" s="1"/>
    </row>
    <row r="5" spans="1:16" x14ac:dyDescent="0.3">
      <c r="A5" s="10" t="s">
        <v>12</v>
      </c>
      <c r="B5" s="1" t="s">
        <v>13</v>
      </c>
      <c r="C5" s="8" t="s">
        <v>9</v>
      </c>
      <c r="D5" s="8" t="s">
        <v>14</v>
      </c>
      <c r="E5" s="32" t="s">
        <v>10</v>
      </c>
      <c r="F5" s="4">
        <v>300</v>
      </c>
      <c r="G5" s="11" t="s">
        <v>15</v>
      </c>
      <c r="H5" s="8"/>
      <c r="I5" s="9"/>
      <c r="J5" s="2"/>
      <c r="K5" s="4"/>
      <c r="L5" s="4"/>
      <c r="M5" s="1"/>
      <c r="N5" s="1"/>
      <c r="O5" s="1"/>
      <c r="P5" s="1"/>
    </row>
    <row r="6" spans="1:16" x14ac:dyDescent="0.3">
      <c r="A6" s="10" t="s">
        <v>16</v>
      </c>
      <c r="B6" s="1" t="s">
        <v>17</v>
      </c>
      <c r="C6" s="8" t="s">
        <v>9</v>
      </c>
      <c r="D6" s="8" t="s">
        <v>14</v>
      </c>
      <c r="E6" s="32" t="s">
        <v>14</v>
      </c>
      <c r="F6" s="4">
        <v>683</v>
      </c>
      <c r="G6" s="11" t="s">
        <v>15</v>
      </c>
      <c r="H6" s="1"/>
      <c r="I6" s="18"/>
      <c r="J6" s="1"/>
      <c r="K6" s="1"/>
      <c r="L6" s="1"/>
      <c r="M6" s="1"/>
      <c r="N6" s="1"/>
      <c r="O6" s="1"/>
      <c r="P6" s="1"/>
    </row>
    <row r="7" spans="1:16" x14ac:dyDescent="0.3">
      <c r="A7" s="10" t="s">
        <v>18</v>
      </c>
      <c r="B7" s="1" t="s">
        <v>19</v>
      </c>
      <c r="C7" s="8" t="s">
        <v>9</v>
      </c>
      <c r="D7" s="8" t="s">
        <v>14</v>
      </c>
      <c r="E7" s="32" t="s">
        <v>14</v>
      </c>
      <c r="F7" s="4">
        <v>17</v>
      </c>
      <c r="G7" s="11" t="s">
        <v>15</v>
      </c>
      <c r="H7" s="1"/>
      <c r="I7" s="18"/>
      <c r="J7" s="1"/>
      <c r="K7" s="1"/>
      <c r="L7" s="1"/>
      <c r="M7" s="1"/>
      <c r="N7" s="1"/>
      <c r="O7" s="1"/>
      <c r="P7" s="1"/>
    </row>
    <row r="8" spans="1:16" x14ac:dyDescent="0.3">
      <c r="A8" s="10" t="s">
        <v>20</v>
      </c>
      <c r="B8" s="1" t="s">
        <v>21</v>
      </c>
      <c r="C8" s="8" t="s">
        <v>22</v>
      </c>
      <c r="D8" s="8" t="s">
        <v>14</v>
      </c>
      <c r="E8" s="32" t="s">
        <v>14</v>
      </c>
      <c r="F8" s="5">
        <v>100</v>
      </c>
      <c r="G8" s="11" t="s">
        <v>23</v>
      </c>
      <c r="H8" s="8"/>
      <c r="I8" s="9"/>
      <c r="J8" s="2"/>
      <c r="K8" s="4"/>
      <c r="L8" s="4"/>
      <c r="M8" s="1"/>
      <c r="N8" s="1"/>
      <c r="O8" s="1"/>
      <c r="P8" s="1"/>
    </row>
    <row r="9" spans="1:16" ht="15" thickBot="1" x14ac:dyDescent="0.35">
      <c r="A9" s="10" t="s">
        <v>24</v>
      </c>
      <c r="B9" s="1"/>
      <c r="C9" s="1"/>
      <c r="D9" s="1"/>
      <c r="E9" s="1"/>
      <c r="F9" s="6">
        <f>SUM(F4:F8)</f>
        <v>3000</v>
      </c>
      <c r="G9" s="19"/>
      <c r="H9" s="1"/>
      <c r="I9" s="1"/>
      <c r="J9" s="1"/>
      <c r="K9" s="1"/>
      <c r="L9" s="1"/>
      <c r="M9" s="1"/>
      <c r="N9" s="1"/>
      <c r="O9" s="1"/>
      <c r="P9" s="1"/>
    </row>
    <row r="10" spans="1:16" ht="15" customHeight="1" thickTop="1" x14ac:dyDescent="0.3">
      <c r="A10" s="10"/>
      <c r="B10" s="1"/>
      <c r="C10" s="1"/>
      <c r="D10" s="1"/>
      <c r="E10" s="3"/>
      <c r="F10" s="3"/>
      <c r="G10" s="19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3">
      <c r="A11" s="12" t="s">
        <v>25</v>
      </c>
      <c r="B11" s="1"/>
      <c r="C11" s="3"/>
      <c r="D11" s="1"/>
      <c r="E11" s="1"/>
      <c r="F11" s="1"/>
      <c r="G11" s="19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3">
      <c r="A12" s="12" t="s">
        <v>26</v>
      </c>
      <c r="B12" s="1"/>
      <c r="C12" s="3"/>
      <c r="D12" s="1"/>
      <c r="E12" s="1"/>
      <c r="F12" s="1"/>
      <c r="G12" s="19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3">
      <c r="A13" s="10" t="s">
        <v>27</v>
      </c>
      <c r="B13" s="1"/>
      <c r="C13" s="4">
        <v>186</v>
      </c>
      <c r="D13" s="1"/>
      <c r="E13" s="1"/>
      <c r="F13" s="1"/>
      <c r="G13" s="19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3">
      <c r="A14" s="10" t="s">
        <v>28</v>
      </c>
      <c r="B14" s="1"/>
      <c r="C14" s="4">
        <v>43.5</v>
      </c>
      <c r="D14" s="1"/>
      <c r="E14" s="1"/>
      <c r="F14" s="1"/>
      <c r="G14" s="19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3">
      <c r="A15" s="48" t="s">
        <v>29</v>
      </c>
      <c r="B15" s="49"/>
      <c r="C15" s="50"/>
      <c r="D15" s="1"/>
      <c r="E15" s="1"/>
      <c r="F15" s="1"/>
      <c r="G15" s="19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3">
      <c r="A16" s="51" t="s">
        <v>30</v>
      </c>
      <c r="B16" s="49"/>
      <c r="C16" s="50">
        <v>660</v>
      </c>
      <c r="D16" s="1"/>
      <c r="E16" s="1"/>
      <c r="F16" s="1"/>
      <c r="G16" s="19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3">
      <c r="A17" s="51" t="s">
        <v>31</v>
      </c>
      <c r="B17" s="49"/>
      <c r="C17" s="52">
        <v>20</v>
      </c>
      <c r="D17" s="1"/>
      <c r="E17" s="1"/>
      <c r="F17" s="1"/>
      <c r="G17" s="19"/>
      <c r="H17" s="1"/>
      <c r="I17" s="1"/>
      <c r="J17" s="1"/>
      <c r="K17" s="1"/>
      <c r="L17" s="1"/>
      <c r="M17" s="1"/>
      <c r="N17" s="1"/>
      <c r="O17" s="1"/>
      <c r="P17" s="1"/>
    </row>
    <row r="18" spans="1:16" ht="15" thickBot="1" x14ac:dyDescent="0.35">
      <c r="A18" s="12"/>
      <c r="B18" s="1"/>
      <c r="C18" s="6">
        <f>SUM(C13:C17)</f>
        <v>909.5</v>
      </c>
      <c r="D18" s="1"/>
      <c r="E18" s="1"/>
      <c r="F18" s="1"/>
      <c r="G18" s="19"/>
      <c r="H18" s="1"/>
      <c r="I18" s="1"/>
      <c r="J18" s="1"/>
      <c r="K18" s="1"/>
      <c r="L18" s="1"/>
      <c r="M18" s="1"/>
      <c r="N18" s="1"/>
      <c r="O18" s="1"/>
      <c r="P18" s="1"/>
    </row>
    <row r="19" spans="1:16" ht="12" customHeight="1" thickTop="1" thickBot="1" x14ac:dyDescent="0.35">
      <c r="A19" s="20"/>
      <c r="B19" s="21"/>
      <c r="C19" s="21"/>
      <c r="D19" s="21"/>
      <c r="E19" s="21"/>
      <c r="F19" s="21"/>
      <c r="G19" s="22"/>
      <c r="H19" s="1"/>
      <c r="I19" s="1"/>
      <c r="J19" s="1"/>
      <c r="K19" s="1"/>
      <c r="L19" s="1"/>
      <c r="M19" s="1"/>
      <c r="N19" s="1"/>
      <c r="O19" s="1"/>
      <c r="P19" s="1"/>
    </row>
    <row r="20" spans="1:16" ht="15" thickBo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6" ht="18" x14ac:dyDescent="0.35">
      <c r="A21" s="37" t="s">
        <v>32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44"/>
    </row>
    <row r="22" spans="1:16" ht="15.6" x14ac:dyDescent="0.3">
      <c r="A22" s="38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45"/>
    </row>
    <row r="23" spans="1:16" x14ac:dyDescent="0.3">
      <c r="A23" s="46"/>
      <c r="P23" s="19"/>
    </row>
    <row r="24" spans="1:16" ht="43.2" x14ac:dyDescent="0.3">
      <c r="A24" s="16" t="s">
        <v>2</v>
      </c>
      <c r="B24" s="40" t="s">
        <v>3</v>
      </c>
      <c r="C24" s="40" t="s">
        <v>4</v>
      </c>
      <c r="D24" s="39" t="s">
        <v>53</v>
      </c>
      <c r="E24" s="53" t="s">
        <v>50</v>
      </c>
      <c r="F24" s="40" t="s">
        <v>5</v>
      </c>
      <c r="G24" s="39" t="s">
        <v>34</v>
      </c>
      <c r="H24" s="56" t="s">
        <v>35</v>
      </c>
      <c r="I24" s="56"/>
      <c r="J24" s="56"/>
      <c r="K24" s="13" t="s">
        <v>51</v>
      </c>
      <c r="L24" s="8" t="s">
        <v>36</v>
      </c>
      <c r="M24" s="8" t="s">
        <v>37</v>
      </c>
      <c r="N24" s="13" t="s">
        <v>52</v>
      </c>
      <c r="O24" s="8" t="s">
        <v>36</v>
      </c>
      <c r="P24" s="11" t="s">
        <v>37</v>
      </c>
    </row>
    <row r="25" spans="1:16" ht="15" thickBot="1" x14ac:dyDescent="0.35">
      <c r="A25" s="10" t="s">
        <v>7</v>
      </c>
      <c r="B25" s="1" t="s">
        <v>8</v>
      </c>
      <c r="C25" s="32" t="s">
        <v>9</v>
      </c>
      <c r="D25" s="24" t="s">
        <v>10</v>
      </c>
      <c r="E25" s="32" t="s">
        <v>14</v>
      </c>
      <c r="F25" s="25">
        <v>1900</v>
      </c>
      <c r="G25" s="24" t="s">
        <v>38</v>
      </c>
      <c r="H25" s="8" t="s">
        <v>39</v>
      </c>
      <c r="I25" s="9" t="s">
        <v>40</v>
      </c>
      <c r="J25" s="26">
        <f>+F25/F27</f>
        <v>1</v>
      </c>
      <c r="K25" s="27">
        <f>+C16</f>
        <v>660</v>
      </c>
      <c r="L25" s="7">
        <f>+J25*K25</f>
        <v>660</v>
      </c>
      <c r="M25" s="8" t="s">
        <v>38</v>
      </c>
      <c r="N25" s="27">
        <f>+C17</f>
        <v>20</v>
      </c>
      <c r="O25" s="7">
        <f>+N25*J25</f>
        <v>20</v>
      </c>
      <c r="P25" s="11" t="s">
        <v>38</v>
      </c>
    </row>
    <row r="26" spans="1:16" ht="15" thickTop="1" x14ac:dyDescent="0.3">
      <c r="A26" s="29"/>
      <c r="B26" s="30"/>
      <c r="C26" s="33"/>
      <c r="D26" s="31"/>
      <c r="E26" s="31"/>
      <c r="F26" s="34"/>
      <c r="G26" s="8"/>
      <c r="H26" s="8"/>
      <c r="I26" s="9"/>
      <c r="J26" s="26"/>
      <c r="K26" s="4"/>
      <c r="L26" s="4"/>
      <c r="M26" s="8"/>
      <c r="N26" s="4"/>
      <c r="O26" s="4"/>
      <c r="P26" s="11"/>
    </row>
    <row r="27" spans="1:16" ht="30" customHeight="1" thickBot="1" x14ac:dyDescent="0.35">
      <c r="A27" s="10" t="s">
        <v>24</v>
      </c>
      <c r="B27" s="1"/>
      <c r="C27" s="1"/>
      <c r="D27" s="1"/>
      <c r="E27" s="1"/>
      <c r="F27" s="23">
        <f>SUM(F25)</f>
        <v>1900</v>
      </c>
      <c r="G27" s="1"/>
      <c r="H27" s="54" t="s">
        <v>41</v>
      </c>
      <c r="I27" s="54"/>
      <c r="J27" s="54"/>
      <c r="K27" s="54"/>
      <c r="L27" s="54"/>
      <c r="M27" s="54"/>
      <c r="N27" s="54"/>
      <c r="O27" s="54"/>
      <c r="P27" s="55"/>
    </row>
    <row r="28" spans="1:16" ht="15" thickTop="1" x14ac:dyDescent="0.3">
      <c r="A28" s="10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1"/>
      <c r="O28" s="1"/>
      <c r="P28" s="19"/>
    </row>
    <row r="29" spans="1:16" ht="15" thickBot="1" x14ac:dyDescent="0.3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2"/>
    </row>
    <row r="31" spans="1:16" ht="15" thickBot="1" x14ac:dyDescent="0.3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 ht="15.6" x14ac:dyDescent="0.3">
      <c r="A32" s="47" t="s">
        <v>42</v>
      </c>
      <c r="B32" s="1"/>
      <c r="C32" s="1"/>
      <c r="D32" s="1"/>
      <c r="E32" s="1"/>
      <c r="G32" s="1"/>
      <c r="H32" s="1"/>
      <c r="I32" s="1"/>
      <c r="J32" s="1"/>
      <c r="K32" s="1"/>
      <c r="L32" s="1"/>
      <c r="M32" s="1"/>
      <c r="N32" s="1"/>
      <c r="O32" s="1"/>
      <c r="P32" s="19"/>
    </row>
    <row r="33" spans="1:16" ht="43.2" x14ac:dyDescent="0.3">
      <c r="A33" s="16" t="s">
        <v>2</v>
      </c>
      <c r="B33" s="40" t="s">
        <v>3</v>
      </c>
      <c r="C33" s="40" t="s">
        <v>4</v>
      </c>
      <c r="D33" s="39" t="s">
        <v>53</v>
      </c>
      <c r="E33" s="39" t="s">
        <v>43</v>
      </c>
      <c r="F33" s="40" t="s">
        <v>5</v>
      </c>
      <c r="G33" s="39" t="s">
        <v>34</v>
      </c>
      <c r="H33" s="56" t="s">
        <v>44</v>
      </c>
      <c r="I33" s="56"/>
      <c r="J33" s="56"/>
      <c r="K33" s="13" t="s">
        <v>51</v>
      </c>
      <c r="L33" s="8" t="s">
        <v>36</v>
      </c>
      <c r="M33" s="8" t="s">
        <v>37</v>
      </c>
      <c r="N33" s="13" t="s">
        <v>52</v>
      </c>
      <c r="O33" s="8" t="s">
        <v>36</v>
      </c>
      <c r="P33" s="11" t="s">
        <v>37</v>
      </c>
    </row>
    <row r="34" spans="1:16" x14ac:dyDescent="0.3">
      <c r="A34" s="10" t="s">
        <v>7</v>
      </c>
      <c r="B34" s="1" t="s">
        <v>8</v>
      </c>
      <c r="C34" s="32" t="s">
        <v>9</v>
      </c>
      <c r="D34" s="24" t="s">
        <v>10</v>
      </c>
      <c r="E34" s="32" t="s">
        <v>14</v>
      </c>
      <c r="F34" s="25">
        <v>1900</v>
      </c>
      <c r="G34" s="24" t="s">
        <v>38</v>
      </c>
      <c r="H34" s="18" t="s">
        <v>39</v>
      </c>
      <c r="I34" s="9" t="s">
        <v>45</v>
      </c>
      <c r="J34" s="26">
        <f>+F34/F37</f>
        <v>0.86363636363636365</v>
      </c>
      <c r="K34" s="27">
        <f>C16</f>
        <v>660</v>
      </c>
      <c r="L34" s="27">
        <f>+J34*K34</f>
        <v>570</v>
      </c>
      <c r="M34" s="8" t="s">
        <v>38</v>
      </c>
      <c r="N34" s="27">
        <f>C17</f>
        <v>20</v>
      </c>
      <c r="O34" s="27">
        <f>+N34*J34</f>
        <v>17.272727272727273</v>
      </c>
      <c r="P34" s="11" t="s">
        <v>38</v>
      </c>
    </row>
    <row r="35" spans="1:16" x14ac:dyDescent="0.3">
      <c r="A35" s="10" t="s">
        <v>12</v>
      </c>
      <c r="B35" s="1" t="s">
        <v>13</v>
      </c>
      <c r="C35" s="32" t="s">
        <v>9</v>
      </c>
      <c r="D35" s="8" t="s">
        <v>14</v>
      </c>
      <c r="E35" s="24" t="s">
        <v>10</v>
      </c>
      <c r="F35" s="28">
        <v>300</v>
      </c>
      <c r="G35" s="24" t="s">
        <v>46</v>
      </c>
      <c r="H35" s="18" t="s">
        <v>47</v>
      </c>
      <c r="I35" s="9" t="s">
        <v>48</v>
      </c>
      <c r="J35" s="26">
        <f>+F35/F37</f>
        <v>0.13636363636363635</v>
      </c>
      <c r="K35" s="41">
        <f>C16</f>
        <v>660</v>
      </c>
      <c r="L35" s="42">
        <f>+J35*K35</f>
        <v>90</v>
      </c>
      <c r="M35" s="8" t="s">
        <v>46</v>
      </c>
      <c r="N35" s="41">
        <f>C17</f>
        <v>20</v>
      </c>
      <c r="O35" s="42">
        <f>+N35*J35</f>
        <v>2.7272727272727271</v>
      </c>
      <c r="P35" s="11" t="s">
        <v>46</v>
      </c>
    </row>
    <row r="36" spans="1:16" ht="13.95" customHeight="1" thickBot="1" x14ac:dyDescent="0.35">
      <c r="A36" s="29"/>
      <c r="B36" s="30"/>
      <c r="C36" s="33"/>
      <c r="D36" s="31"/>
      <c r="E36" s="32"/>
      <c r="F36" s="34"/>
      <c r="G36" s="8"/>
      <c r="H36" s="1"/>
      <c r="I36" s="1"/>
      <c r="J36" s="1"/>
      <c r="K36" s="1"/>
      <c r="L36" s="6">
        <f>SUM(L34:L35)</f>
        <v>660</v>
      </c>
      <c r="M36" s="1"/>
      <c r="N36" s="1"/>
      <c r="O36" s="43">
        <f>SUM(O34:O35)</f>
        <v>20</v>
      </c>
      <c r="P36" s="11"/>
    </row>
    <row r="37" spans="1:16" ht="40.200000000000003" customHeight="1" thickTop="1" thickBot="1" x14ac:dyDescent="0.35">
      <c r="A37" s="10" t="s">
        <v>24</v>
      </c>
      <c r="B37" s="1"/>
      <c r="C37" s="1"/>
      <c r="D37" s="1"/>
      <c r="E37" s="1"/>
      <c r="F37" s="23">
        <f>SUM(F34:F35)</f>
        <v>2200</v>
      </c>
      <c r="G37" s="1"/>
      <c r="H37" s="54" t="s">
        <v>49</v>
      </c>
      <c r="I37" s="54"/>
      <c r="J37" s="54"/>
      <c r="K37" s="54"/>
      <c r="L37" s="54"/>
      <c r="M37" s="54"/>
      <c r="N37" s="54"/>
      <c r="O37" s="54"/>
      <c r="P37" s="55"/>
    </row>
    <row r="38" spans="1:16" ht="15" thickTop="1" x14ac:dyDescent="0.3">
      <c r="A38" s="10"/>
      <c r="B38" s="1"/>
      <c r="C38" s="1"/>
      <c r="D38" s="1"/>
      <c r="E38" s="1"/>
      <c r="G38" s="1"/>
      <c r="H38" s="8"/>
      <c r="I38" s="9"/>
      <c r="J38" s="26"/>
      <c r="K38" s="4"/>
      <c r="L38" s="4"/>
      <c r="M38" s="1"/>
      <c r="N38" s="4"/>
      <c r="O38" s="4"/>
      <c r="P38" s="19"/>
    </row>
    <row r="39" spans="1:16" x14ac:dyDescent="0.3">
      <c r="A39" s="46"/>
      <c r="H39" s="1"/>
      <c r="I39" s="1"/>
      <c r="J39" s="1"/>
      <c r="K39" s="1"/>
      <c r="L39" s="1"/>
      <c r="M39" s="1"/>
      <c r="N39" s="1"/>
      <c r="O39" s="1"/>
      <c r="P39" s="19"/>
    </row>
    <row r="40" spans="1:16" ht="15" thickBot="1" x14ac:dyDescent="0.35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2"/>
    </row>
  </sheetData>
  <mergeCells count="6">
    <mergeCell ref="H37:P37"/>
    <mergeCell ref="H24:J24"/>
    <mergeCell ref="H27:P27"/>
    <mergeCell ref="A2:F2"/>
    <mergeCell ref="H3:J3"/>
    <mergeCell ref="H33:J33"/>
  </mergeCells>
  <pageMargins left="0.45" right="0.45" top="0.5" bottom="0.5" header="0.3" footer="0.05"/>
  <pageSetup paperSize="5" scale="69" fitToHeight="0" orientation="landscape" r:id="rId1"/>
  <rowBreaks count="1" manualBreakCount="1">
    <brk id="1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AC5F66B7A94F951902A9B7872CAB" ma:contentTypeVersion="21" ma:contentTypeDescription="Create a new document." ma:contentTypeScope="" ma:versionID="0ed74af0438fdd03511d717b31029bd5">
  <xsd:schema xmlns:xsd="http://www.w3.org/2001/XMLSchema" xmlns:xs="http://www.w3.org/2001/XMLSchema" xmlns:p="http://schemas.microsoft.com/office/2006/metadata/properties" xmlns:ns2="787e2aac-bb29-406f-9bb6-a573dee1536d" xmlns:ns3="e1c9eecd-4040-44f2-9204-5d4cc8657610" xmlns:ns4="44611d40-a4a5-4b27-ab89-a98b1d800dc6" targetNamespace="http://schemas.microsoft.com/office/2006/metadata/properties" ma:root="true" ma:fieldsID="6f84c0309c12d0c561e474bda1954262" ns2:_="" ns3:_="" ns4:_="">
    <xsd:import namespace="787e2aac-bb29-406f-9bb6-a573dee1536d"/>
    <xsd:import namespace="e1c9eecd-4040-44f2-9204-5d4cc8657610"/>
    <xsd:import namespace="44611d40-a4a5-4b27-ab89-a98b1d800d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e2aac-bb29-406f-9bb6-a573dee15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9eecd-4040-44f2-9204-5d4cc865761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bc97cb6-f601-41c6-968b-d90b0f2541ef}" ma:internalName="TaxCatchAll" ma:showField="CatchAllData" ma:web="e1c9eecd-4040-44f2-9204-5d4cc8657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11d40-a4a5-4b27-ab89-a98b1d800dc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7e2aac-bb29-406f-9bb6-a573dee1536d">
      <Terms xmlns="http://schemas.microsoft.com/office/infopath/2007/PartnerControls"/>
    </lcf76f155ced4ddcb4097134ff3c332f>
    <TaxCatchAll xmlns="e1c9eecd-4040-44f2-9204-5d4cc8657610" xsi:nil="true"/>
  </documentManagement>
</p:properties>
</file>

<file path=customXml/itemProps1.xml><?xml version="1.0" encoding="utf-8"?>
<ds:datastoreItem xmlns:ds="http://schemas.openxmlformats.org/officeDocument/2006/customXml" ds:itemID="{2B7239C8-3181-4EC1-9927-3CDC1CD02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7e2aac-bb29-406f-9bb6-a573dee1536d"/>
    <ds:schemaRef ds:uri="e1c9eecd-4040-44f2-9204-5d4cc8657610"/>
    <ds:schemaRef ds:uri="44611d40-a4a5-4b27-ab89-a98b1d800d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5A78F7-15CB-4E85-8937-8BE95A5AB9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D78A36-1C70-422B-AD97-0EC7F0245162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e1c9eecd-4040-44f2-9204-5d4cc8657610"/>
    <ds:schemaRef ds:uri="787e2aac-bb29-406f-9bb6-a573dee1536d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44611d40-a4a5-4b27-ab89-a98b1d800dc6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20ae5a9-4ec1-4fa0-8641-5d9f386c7309}" enabled="0" method="" siteId="{620ae5a9-4ec1-4fa0-8641-5d9f386c7309}" removed="1"/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Fringe Deduction Allocation </vt:lpstr>
    </vt:vector>
  </TitlesOfParts>
  <Manager/>
  <Company>VITA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Dana (DOA)</dc:creator>
  <cp:keywords/>
  <dc:description/>
  <cp:lastModifiedBy>Smith, Dana (DOA)</cp:lastModifiedBy>
  <cp:revision/>
  <cp:lastPrinted>2025-08-29T18:05:44Z</cp:lastPrinted>
  <dcterms:created xsi:type="dcterms:W3CDTF">2024-06-25T13:53:35Z</dcterms:created>
  <dcterms:modified xsi:type="dcterms:W3CDTF">2025-09-16T18:57:50Z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0x01010042CCAC5F66B7A94F951902A9B7872CAB</vt:lpwstr>
  </property>
  <property fmtid="{D5CDD505-2E9C-101B-9397-08002B2CF9AE}" pid="3" name="MediaServiceImageTags">
    <vt:lpwstr/>
  </property>
</Properties>
</file>