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58.sharepoint.com/sites/SchoolsFinanceServices/Shared Documents/School Monitoring/2023-2024/Quarter 3/"/>
    </mc:Choice>
  </mc:AlternateContent>
  <xr:revisionPtr revIDLastSave="81" documentId="8_{8580E3CE-6047-4CB0-AD38-F8ABBB334B14}" xr6:coauthVersionLast="47" xr6:coauthVersionMax="47" xr10:uidLastSave="{570B653C-72C7-4AF5-95A2-4C55F32465D2}"/>
  <bookViews>
    <workbookView xWindow="-19310" yWindow="-1370" windowWidth="19420" windowHeight="11620" xr2:uid="{6B0B77E4-DA39-4CD3-9766-1849C17F76ED}"/>
  </bookViews>
  <sheets>
    <sheet name="UIFSM" sheetId="6" r:id="rId1"/>
    <sheet name="Funding Figures" sheetId="10" r:id="rId2"/>
    <sheet name="Instructions Sims Dinner Money" sheetId="9" r:id="rId3"/>
    <sheet name="Instructions Manual" sheetId="12" r:id="rId4"/>
    <sheet name="Front Sheet Tool Opens on" sheetId="1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Print_Area" localSheetId="0">UIFSM!$B$2:$H$66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0" l="1"/>
  <c r="F13" i="10"/>
  <c r="F12" i="10" l="1"/>
  <c r="F11" i="10" l="1"/>
  <c r="F10" i="10" l="1"/>
  <c r="F8" i="10" l="1"/>
  <c r="F6" i="10" l="1"/>
  <c r="F5" i="10" l="1"/>
  <c r="F4" i="10" l="1"/>
  <c r="F3" i="10" l="1"/>
  <c r="C13" i="10" l="1"/>
  <c r="G13" i="10"/>
  <c r="C12" i="10"/>
  <c r="G12" i="10"/>
  <c r="C11" i="10"/>
  <c r="G11" i="10"/>
  <c r="C10" i="10"/>
  <c r="G10" i="10"/>
  <c r="C8" i="10"/>
  <c r="G8" i="10"/>
  <c r="C6" i="10"/>
  <c r="G6" i="10"/>
  <c r="C5" i="10"/>
  <c r="G5" i="10"/>
  <c r="C4" i="10"/>
  <c r="G4" i="10"/>
  <c r="G3" i="10"/>
  <c r="F24" i="6" l="1"/>
  <c r="F25" i="6"/>
  <c r="F26" i="6"/>
  <c r="F31" i="6" l="1"/>
  <c r="E34" i="6"/>
  <c r="D34" i="6"/>
  <c r="F33" i="6"/>
  <c r="F32" i="6"/>
  <c r="D27" i="6"/>
  <c r="E27" i="6"/>
  <c r="F38" i="6" l="1"/>
  <c r="F39" i="6"/>
  <c r="F42" i="6" s="1"/>
  <c r="F34" i="6"/>
  <c r="F27" i="6"/>
  <c r="F44" i="6" l="1"/>
  <c r="F47" i="6" s="1"/>
  <c r="H15" i="10"/>
  <c r="H3" i="10"/>
  <c r="F49" i="6" l="1"/>
  <c r="H25" i="10"/>
  <c r="H24" i="10"/>
  <c r="H23" i="10"/>
  <c r="H22" i="10"/>
  <c r="H21" i="10"/>
  <c r="H20" i="10"/>
  <c r="H19" i="10"/>
  <c r="H18" i="10"/>
  <c r="H17" i="10"/>
  <c r="H16" i="10"/>
  <c r="F18" i="6" l="1"/>
  <c r="F17" i="6" l="1"/>
  <c r="F19" i="6" s="1"/>
  <c r="F57" i="6" s="1"/>
  <c r="C11" i="6" l="1"/>
  <c r="H4" i="10"/>
  <c r="H5" i="10"/>
  <c r="H6" i="10"/>
  <c r="H7" i="10"/>
  <c r="H8" i="10"/>
  <c r="H9" i="10"/>
  <c r="H10" i="10"/>
  <c r="H11" i="10"/>
  <c r="H12" i="10"/>
  <c r="H13" i="10"/>
  <c r="F51" i="6" l="1"/>
  <c r="F65" i="6"/>
  <c r="F53" i="6" l="1"/>
  <c r="F59" i="6"/>
  <c r="F61" i="6" s="1"/>
  <c r="F6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Louise Moss</author>
  </authors>
  <commentList>
    <comment ref="C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Louise Moss:</t>
        </r>
        <r>
          <rPr>
            <sz val="9"/>
            <color indexed="81"/>
            <rFont val="Tahoma"/>
            <family val="2"/>
          </rPr>
          <t xml:space="preserve">
Section A of UIFSM Look-up
Check matches to DFE spreadsheet for Total Eligible Pupils</t>
        </r>
      </text>
    </comment>
  </commentList>
</comments>
</file>

<file path=xl/sharedStrings.xml><?xml version="1.0" encoding="utf-8"?>
<sst xmlns="http://schemas.openxmlformats.org/spreadsheetml/2006/main" count="116" uniqueCount="97">
  <si>
    <t>Universal Infant Free School Meals</t>
  </si>
  <si>
    <t>BACK TO FRONT SHEET</t>
  </si>
  <si>
    <t>School Ref Number (same as for Cash Payments)</t>
  </si>
  <si>
    <t xml:space="preserve">Universal meals taken by Reception </t>
  </si>
  <si>
    <t>Universal meals taken by Year 1</t>
  </si>
  <si>
    <t>Universal meals taken by Year 2</t>
  </si>
  <si>
    <t>Total UIFSM October Census</t>
  </si>
  <si>
    <t>Universal meals taken by Reception</t>
  </si>
  <si>
    <t>(A)</t>
  </si>
  <si>
    <t>Total UIFSM January Census</t>
  </si>
  <si>
    <t>Average Take up Total</t>
  </si>
  <si>
    <t>Average meals Years 1 &amp; 2</t>
  </si>
  <si>
    <t>Average meals Reception</t>
  </si>
  <si>
    <t>(B)</t>
  </si>
  <si>
    <t>Total</t>
  </si>
  <si>
    <t>Funding Rate</t>
  </si>
  <si>
    <t>Full Academic Year Funding - 190 days</t>
  </si>
  <si>
    <t xml:space="preserve">Estimated Year End Adjustment </t>
  </si>
  <si>
    <t>*</t>
  </si>
  <si>
    <r>
      <rPr>
        <b/>
        <i/>
        <sz val="10"/>
        <color theme="1"/>
        <rFont val="Arial"/>
        <family val="2"/>
      </rPr>
      <t xml:space="preserve">* Positive </t>
    </r>
    <r>
      <rPr>
        <i/>
        <sz val="10"/>
        <color theme="1"/>
        <rFont val="Arial"/>
        <family val="2"/>
      </rPr>
      <t xml:space="preserve">= </t>
    </r>
    <r>
      <rPr>
        <b/>
        <i/>
        <sz val="10"/>
        <color theme="1"/>
        <rFont val="Arial"/>
        <family val="2"/>
      </rPr>
      <t>Creditor</t>
    </r>
    <r>
      <rPr>
        <i/>
        <sz val="10"/>
        <color theme="1"/>
        <rFont val="Arial"/>
        <family val="2"/>
      </rPr>
      <t xml:space="preserve"> as this is an OVERPAYMENT </t>
    </r>
  </si>
  <si>
    <r>
      <rPr>
        <b/>
        <i/>
        <sz val="10"/>
        <color theme="1"/>
        <rFont val="Arial"/>
        <family val="2"/>
      </rPr>
      <t>* Negative</t>
    </r>
    <r>
      <rPr>
        <i/>
        <sz val="10"/>
        <color theme="1"/>
        <rFont val="Arial"/>
        <family val="2"/>
      </rPr>
      <t xml:space="preserve"> = </t>
    </r>
    <r>
      <rPr>
        <b/>
        <i/>
        <sz val="10"/>
        <color theme="1"/>
        <rFont val="Arial"/>
        <family val="2"/>
      </rPr>
      <t>Debtor</t>
    </r>
    <r>
      <rPr>
        <i/>
        <sz val="10"/>
        <color theme="1"/>
        <rFont val="Arial"/>
        <family val="2"/>
      </rPr>
      <t xml:space="preserve"> as this is an UNDERPAYMENT </t>
    </r>
  </si>
  <si>
    <t>Please note that this tool is for guidance only and is reliant on the current information on the DfE website</t>
  </si>
  <si>
    <t>Data taken from entering school number into UIFSM lookup provided in July</t>
  </si>
  <si>
    <t>Total of payments</t>
  </si>
  <si>
    <t>School Name</t>
  </si>
  <si>
    <t>Eligible Pupils</t>
  </si>
  <si>
    <r>
      <t xml:space="preserve">Autumn/Spring term 2016/17 adjustment </t>
    </r>
    <r>
      <rPr>
        <b/>
        <sz val="12"/>
        <color theme="1"/>
        <rFont val="Arial"/>
        <family val="2"/>
      </rPr>
      <t>academic year</t>
    </r>
  </si>
  <si>
    <r>
      <t xml:space="preserve">Summer Term 2016/17 </t>
    </r>
    <r>
      <rPr>
        <b/>
        <sz val="12"/>
        <color theme="1"/>
        <rFont val="Arial"/>
        <family val="2"/>
      </rPr>
      <t>academic year</t>
    </r>
  </si>
  <si>
    <t>Barons Court Primary School and Nursery</t>
  </si>
  <si>
    <t>Chalkwell Hall Infant School</t>
  </si>
  <si>
    <t>2000EH</t>
  </si>
  <si>
    <t>Earls Hall Primary School</t>
  </si>
  <si>
    <t>Eastwood Primary School &amp; Nursery</t>
  </si>
  <si>
    <t>Edwards Hall Primary School</t>
  </si>
  <si>
    <t>Fairways Primary School</t>
  </si>
  <si>
    <t>Heycroft Primary School</t>
  </si>
  <si>
    <t>Leigh North Street Primary School</t>
  </si>
  <si>
    <t>Milton Hall Primary School and Nursery</t>
  </si>
  <si>
    <t>St Mary's, Prittlewell, CofE Primary School</t>
  </si>
  <si>
    <t>West Leigh Infant School</t>
  </si>
  <si>
    <t>Instructions to run Dinner Numbers report</t>
  </si>
  <si>
    <t>In Sims.net please follow the following route:</t>
  </si>
  <si>
    <t>Reports/Dinner Money/Statistics/Dinner Numbers by Week</t>
  </si>
  <si>
    <t xml:space="preserve">Group Type: Select Year Groups; </t>
  </si>
  <si>
    <t>Year Groups: select Reception, Year 1 and Year 2 only</t>
  </si>
  <si>
    <t>Press continue</t>
  </si>
  <si>
    <t>Run a screen based report: Press ok</t>
  </si>
  <si>
    <t>Print Report</t>
  </si>
  <si>
    <t>Repeat for January census date</t>
  </si>
  <si>
    <r>
      <t xml:space="preserve">Only use figures from 'Pupil Meals' on the census day under column </t>
    </r>
    <r>
      <rPr>
        <b/>
        <sz val="11"/>
        <color theme="1"/>
        <rFont val="Calibri"/>
        <family val="2"/>
        <scheme val="minor"/>
      </rPr>
      <t>'U'</t>
    </r>
  </si>
  <si>
    <t>Press to Complete the Tool</t>
  </si>
  <si>
    <t>If you cannot run the Sims Dinner Money Report (or numbers are blank)</t>
  </si>
  <si>
    <t>A.</t>
  </si>
  <si>
    <t xml:space="preserve">If you are unable to run the sims dinner money report, you will need to use the school dinner records for </t>
  </si>
  <si>
    <t>both census days</t>
  </si>
  <si>
    <t>B.</t>
  </si>
  <si>
    <t>You will need to establish how many children in Reception, Year 1 and Year 2 took a school meal on census day</t>
  </si>
  <si>
    <t>C.</t>
  </si>
  <si>
    <t xml:space="preserve">Of those children who took a school meal in Reception, Year 1 and Year 2 (as per Step B), you will need to establish how many of them were eligible </t>
  </si>
  <si>
    <r>
      <t xml:space="preserve">for a normal 'Free School Meal' (Please note: this is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the figure that appears on the 'Census Summary Report' </t>
    </r>
  </si>
  <si>
    <t>under the 'Universal Infant Free school meals' table)</t>
  </si>
  <si>
    <t>D.</t>
  </si>
  <si>
    <t>Deduct the figure 'C' from 'B' and this will give you your 'Universal Free School Meal Children' that you need for the tool</t>
  </si>
  <si>
    <t>This tool is not compulsory, and is not required to be submitted with Quarter 3 monitoring. However, we would recommend that you complete this tool and include the creditor/debtor in your Q3 outturn and raise the necessary creditor/debtor at year end.</t>
  </si>
  <si>
    <t>Please ensure you read the instructions fully before completing this tool</t>
  </si>
  <si>
    <t>Only yellow cells should be completed</t>
  </si>
  <si>
    <t>Please ensure ALL yellow cells are completed</t>
  </si>
  <si>
    <t>It is important that accurate figures are entered into this tool otherwise this may impact</t>
  </si>
  <si>
    <t>You must ensure that you do not enter pupils already eligible for FSM onto this tool,</t>
  </si>
  <si>
    <t>If you use Sims Dinner Money, please read these instructions</t>
  </si>
  <si>
    <t>If you don't use Sims Dinner Money, please read these instructions</t>
  </si>
  <si>
    <t>Year End 2023/24 Funding Adjustment Tool</t>
  </si>
  <si>
    <t>Funding Received July 2023</t>
  </si>
  <si>
    <t>2023/24</t>
  </si>
  <si>
    <t>2023/24 Financial Year (7/12ths)</t>
  </si>
  <si>
    <t>Estimated Payment Summer Term 2024</t>
  </si>
  <si>
    <t>Date Range: Select one census day. i.e for October census start date and end date should both be 05/10/2023</t>
  </si>
  <si>
    <t>your 2024/25 budget</t>
  </si>
  <si>
    <t>if you include FSM pupils, you will be overstating your income in 2023/24 which will</t>
  </si>
  <si>
    <t>impact your 2024/25 budget</t>
  </si>
  <si>
    <t>October 2023 Census Table 25</t>
  </si>
  <si>
    <t>FSM school lunches taken on census day</t>
  </si>
  <si>
    <t>School lunches taken on census day</t>
  </si>
  <si>
    <t>School lunches less FSM taken</t>
  </si>
  <si>
    <t>Financial Year from July Cash Payment Schedule</t>
  </si>
  <si>
    <r>
      <t>Reception (</t>
    </r>
    <r>
      <rPr>
        <sz val="10"/>
        <color theme="1"/>
        <rFont val="Arial"/>
        <family val="2"/>
      </rPr>
      <t>A or B whichever the greatest)</t>
    </r>
  </si>
  <si>
    <t xml:space="preserve">Provisional Funding 2023/24 </t>
  </si>
  <si>
    <r>
      <t xml:space="preserve">COMPLETE </t>
    </r>
    <r>
      <rPr>
        <b/>
        <u/>
        <sz val="12"/>
        <rFont val="Arial"/>
        <family val="2"/>
      </rPr>
      <t>ALL</t>
    </r>
    <r>
      <rPr>
        <u/>
        <sz val="12"/>
        <rFont val="Arial"/>
        <family val="2"/>
      </rPr>
      <t xml:space="preserve"> YELLOW CELLS - TO BE COMPLETED AFTER CENSUS </t>
    </r>
  </si>
  <si>
    <t xml:space="preserve">January 2024 Census Table 25 </t>
  </si>
  <si>
    <t xml:space="preserve">Final Allocation 2023/24 </t>
  </si>
  <si>
    <t xml:space="preserve">Provisional Allocation 2024/25 </t>
  </si>
  <si>
    <t>Variance should be zero</t>
  </si>
  <si>
    <t>School check total</t>
  </si>
  <si>
    <t>Final Allocation for 2022/23</t>
  </si>
  <si>
    <t>Cash Payment July 2023       F +G</t>
  </si>
  <si>
    <t>Final payment for 2022/23 academic year 5/12ths</t>
  </si>
  <si>
    <t>Provisional allocation for 2023/24 academic year 7/12ths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</si>
</sst>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0.0"/>
    <numFmt numFmtId="166" formatCode="&quot;£&quot;#,##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name val="Myriad Pro Light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b/>
      <i/>
      <sz val="12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Arial"/>
      <family val="2"/>
    </font>
    <font>
      <sz val="8"/>
      <color indexed="72"/>
      <name val="MS Sans Serif"/>
      <family val="2"/>
    </font>
    <font>
      <b/>
      <i/>
      <sz val="11"/>
      <color theme="1"/>
      <name val="Calibri"/>
      <family val="2"/>
      <scheme val="minor"/>
    </font>
    <font>
      <u/>
      <sz val="12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Myriad Pro Light"/>
    </font>
    <font>
      <sz val="12"/>
      <color indexed="8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4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8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7" fillId="0" borderId="0"/>
    <xf numFmtId="0" fontId="8" fillId="0" borderId="0"/>
    <xf numFmtId="0" fontId="14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11" applyNumberFormat="0" applyAlignment="0" applyProtection="0"/>
    <xf numFmtId="0" fontId="20" fillId="24" borderId="12" applyNumberFormat="0" applyAlignment="0" applyProtection="0"/>
    <xf numFmtId="43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11" applyNumberFormat="0" applyAlignment="0" applyProtection="0"/>
    <xf numFmtId="0" fontId="27" fillId="0" borderId="16" applyNumberFormat="0" applyFill="0" applyAlignment="0" applyProtection="0"/>
    <xf numFmtId="0" fontId="28" fillId="25" borderId="0" applyNumberFormat="0" applyBorder="0" applyAlignment="0" applyProtection="0"/>
    <xf numFmtId="0" fontId="14" fillId="26" borderId="17" applyNumberFormat="0" applyFont="0" applyAlignment="0" applyProtection="0"/>
    <xf numFmtId="0" fontId="29" fillId="23" borderId="18" applyNumberFormat="0" applyAlignment="0" applyProtection="0"/>
    <xf numFmtId="0" fontId="30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32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39" fillId="0" borderId="0" applyAlignment="0">
      <alignment vertical="top" wrapText="1"/>
      <protection locked="0"/>
    </xf>
    <xf numFmtId="0" fontId="3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8" fillId="0" borderId="0"/>
    <xf numFmtId="0" fontId="14" fillId="0" borderId="0"/>
    <xf numFmtId="0" fontId="14" fillId="0" borderId="0"/>
    <xf numFmtId="0" fontId="3" fillId="0" borderId="0"/>
    <xf numFmtId="0" fontId="39" fillId="0" borderId="0" applyAlignment="0">
      <alignment vertical="top" wrapText="1"/>
      <protection locked="0"/>
    </xf>
    <xf numFmtId="0" fontId="7" fillId="0" borderId="0"/>
    <xf numFmtId="0" fontId="3" fillId="0" borderId="0"/>
    <xf numFmtId="0" fontId="7" fillId="0" borderId="0"/>
    <xf numFmtId="0" fontId="8" fillId="0" borderId="0"/>
    <xf numFmtId="0" fontId="8" fillId="0" borderId="0"/>
    <xf numFmtId="0" fontId="48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0" fontId="0" fillId="0" borderId="7" xfId="0" applyBorder="1"/>
    <xf numFmtId="0" fontId="3" fillId="3" borderId="1" xfId="0" applyFont="1" applyFill="1" applyBorder="1" applyProtection="1">
      <protection locked="0"/>
    </xf>
    <xf numFmtId="0" fontId="3" fillId="0" borderId="1" xfId="0" applyFont="1" applyBorder="1"/>
    <xf numFmtId="8" fontId="3" fillId="0" borderId="1" xfId="0" applyNumberFormat="1" applyFont="1" applyBorder="1"/>
    <xf numFmtId="0" fontId="11" fillId="0" borderId="0" xfId="1" applyFont="1"/>
    <xf numFmtId="0" fontId="4" fillId="4" borderId="0" xfId="0" applyFont="1" applyFill="1"/>
    <xf numFmtId="0" fontId="6" fillId="0" borderId="0" xfId="0" applyFont="1"/>
    <xf numFmtId="8" fontId="4" fillId="27" borderId="2" xfId="0" applyNumberFormat="1" applyFont="1" applyFill="1" applyBorder="1"/>
    <xf numFmtId="0" fontId="35" fillId="27" borderId="2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0" fillId="0" borderId="0" xfId="4" applyFont="1" applyAlignment="1">
      <alignment horizontal="center"/>
    </xf>
    <xf numFmtId="0" fontId="9" fillId="2" borderId="0" xfId="4" applyFont="1" applyFill="1"/>
    <xf numFmtId="0" fontId="9" fillId="0" borderId="1" xfId="4" applyFont="1" applyBorder="1" applyAlignment="1">
      <alignment horizontal="center"/>
    </xf>
    <xf numFmtId="164" fontId="3" fillId="0" borderId="1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8" fillId="0" borderId="0" xfId="0" applyFont="1"/>
    <xf numFmtId="0" fontId="5" fillId="0" borderId="0" xfId="0" applyFont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11" fillId="0" borderId="0" xfId="0" applyFont="1"/>
    <xf numFmtId="0" fontId="37" fillId="0" borderId="0" xfId="0" applyFont="1"/>
    <xf numFmtId="8" fontId="11" fillId="0" borderId="0" xfId="0" applyNumberFormat="1" applyFont="1"/>
    <xf numFmtId="0" fontId="11" fillId="0" borderId="9" xfId="0" applyFont="1" applyBorder="1"/>
    <xf numFmtId="8" fontId="36" fillId="0" borderId="9" xfId="0" applyNumberFormat="1" applyFont="1" applyBorder="1"/>
    <xf numFmtId="0" fontId="40" fillId="0" borderId="0" xfId="0" applyFont="1"/>
    <xf numFmtId="0" fontId="40" fillId="0" borderId="7" xfId="0" applyFont="1" applyBorder="1"/>
    <xf numFmtId="0" fontId="10" fillId="0" borderId="0" xfId="4" applyFont="1" applyAlignment="1">
      <alignment horizontal="left"/>
    </xf>
    <xf numFmtId="0" fontId="44" fillId="0" borderId="0" xfId="0" applyFont="1"/>
    <xf numFmtId="0" fontId="2" fillId="0" borderId="7" xfId="0" applyFont="1" applyBorder="1"/>
    <xf numFmtId="0" fontId="12" fillId="0" borderId="0" xfId="140" applyFont="1"/>
    <xf numFmtId="0" fontId="3" fillId="0" borderId="1" xfId="175" applyBorder="1" applyAlignment="1">
      <alignment horizontal="left"/>
    </xf>
    <xf numFmtId="0" fontId="3" fillId="0" borderId="1" xfId="175" applyBorder="1" applyAlignment="1">
      <alignment horizontal="center"/>
    </xf>
    <xf numFmtId="0" fontId="3" fillId="0" borderId="1" xfId="175" applyBorder="1" applyAlignment="1">
      <alignment horizontal="center" wrapText="1"/>
    </xf>
    <xf numFmtId="0" fontId="45" fillId="0" borderId="0" xfId="0" applyFont="1"/>
    <xf numFmtId="0" fontId="12" fillId="0" borderId="1" xfId="140" applyFont="1" applyBorder="1" applyAlignment="1">
      <alignment horizontal="right" vertical="center"/>
    </xf>
    <xf numFmtId="0" fontId="7" fillId="0" borderId="0" xfId="140" applyAlignment="1">
      <alignment horizontal="right"/>
    </xf>
    <xf numFmtId="0" fontId="3" fillId="0" borderId="1" xfId="60" applyBorder="1" applyAlignment="1">
      <alignment horizontal="left" vertical="center"/>
    </xf>
    <xf numFmtId="164" fontId="3" fillId="0" borderId="1" xfId="175" applyNumberFormat="1" applyBorder="1" applyAlignment="1">
      <alignment horizontal="left"/>
    </xf>
    <xf numFmtId="0" fontId="7" fillId="0" borderId="0" xfId="140"/>
    <xf numFmtId="0" fontId="46" fillId="0" borderId="0" xfId="5" applyFont="1"/>
    <xf numFmtId="164" fontId="4" fillId="0" borderId="1" xfId="0" applyNumberFormat="1" applyFont="1" applyBorder="1"/>
    <xf numFmtId="164" fontId="0" fillId="0" borderId="0" xfId="0" applyNumberFormat="1"/>
    <xf numFmtId="0" fontId="2" fillId="0" borderId="0" xfId="0" applyFont="1"/>
    <xf numFmtId="17" fontId="12" fillId="0" borderId="0" xfId="3" quotePrefix="1" applyNumberFormat="1" applyFont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0" fillId="3" borderId="1" xfId="4" applyFont="1" applyFill="1" applyBorder="1" applyAlignment="1" applyProtection="1">
      <alignment horizontal="center"/>
      <protection locked="0"/>
    </xf>
    <xf numFmtId="0" fontId="4" fillId="28" borderId="1" xfId="175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24" xfId="0" applyBorder="1" applyAlignment="1">
      <alignment horizontal="left"/>
    </xf>
    <xf numFmtId="0" fontId="0" fillId="27" borderId="0" xfId="0" applyFill="1" applyAlignment="1">
      <alignment horizontal="left"/>
    </xf>
    <xf numFmtId="0" fontId="51" fillId="0" borderId="0" xfId="0" applyFont="1"/>
    <xf numFmtId="0" fontId="0" fillId="0" borderId="24" xfId="0" applyBorder="1" applyAlignment="1">
      <alignment wrapText="1"/>
    </xf>
    <xf numFmtId="0" fontId="53" fillId="0" borderId="0" xfId="0" applyFont="1" applyAlignment="1">
      <alignment horizontal="center" wrapText="1"/>
    </xf>
    <xf numFmtId="0" fontId="53" fillId="0" borderId="24" xfId="0" applyFont="1" applyBorder="1" applyAlignment="1">
      <alignment horizontal="center" wrapText="1"/>
    </xf>
    <xf numFmtId="0" fontId="51" fillId="0" borderId="0" xfId="0" applyFont="1" applyAlignment="1">
      <alignment wrapText="1"/>
    </xf>
    <xf numFmtId="0" fontId="36" fillId="0" borderId="0" xfId="0" applyFont="1" applyAlignment="1">
      <alignment horizontal="left" wrapText="1"/>
    </xf>
    <xf numFmtId="0" fontId="36" fillId="0" borderId="24" xfId="0" applyFont="1" applyBorder="1" applyAlignment="1">
      <alignment horizontal="left" wrapText="1"/>
    </xf>
    <xf numFmtId="0" fontId="3" fillId="29" borderId="1" xfId="175" applyFill="1" applyBorder="1" applyAlignment="1">
      <alignment horizontal="left" wrapText="1"/>
    </xf>
    <xf numFmtId="0" fontId="54" fillId="0" borderId="0" xfId="60" applyFont="1" applyAlignment="1">
      <alignment horizontal="left" vertical="center"/>
    </xf>
    <xf numFmtId="166" fontId="55" fillId="0" borderId="0" xfId="0" applyNumberFormat="1" applyFont="1" applyAlignment="1">
      <alignment horizontal="right" indent="3"/>
    </xf>
    <xf numFmtId="166" fontId="7" fillId="0" borderId="0" xfId="140" applyNumberFormat="1"/>
    <xf numFmtId="0" fontId="3" fillId="30" borderId="1" xfId="60" applyFill="1" applyBorder="1" applyAlignment="1">
      <alignment horizontal="left" vertical="center"/>
    </xf>
    <xf numFmtId="164" fontId="3" fillId="30" borderId="1" xfId="175" applyNumberFormat="1" applyFill="1" applyBorder="1" applyAlignment="1">
      <alignment horizontal="left"/>
    </xf>
    <xf numFmtId="166" fontId="54" fillId="0" borderId="0" xfId="0" applyNumberFormat="1" applyFont="1" applyAlignment="1">
      <alignment horizontal="left" indent="10"/>
    </xf>
    <xf numFmtId="165" fontId="55" fillId="0" borderId="0" xfId="0" applyNumberFormat="1" applyFont="1" applyAlignment="1">
      <alignment horizontal="right" indent="4"/>
    </xf>
    <xf numFmtId="0" fontId="12" fillId="0" borderId="1" xfId="0" applyFont="1" applyBorder="1" applyAlignment="1">
      <alignment horizontal="right" wrapText="1"/>
    </xf>
    <xf numFmtId="165" fontId="3" fillId="29" borderId="1" xfId="175" applyNumberFormat="1" applyFill="1" applyBorder="1" applyAlignment="1">
      <alignment horizontal="right"/>
    </xf>
    <xf numFmtId="165" fontId="3" fillId="30" borderId="1" xfId="175" applyNumberFormat="1" applyFill="1" applyBorder="1" applyAlignment="1">
      <alignment horizontal="right"/>
    </xf>
    <xf numFmtId="43" fontId="3" fillId="29" borderId="1" xfId="217" applyFont="1" applyFill="1" applyBorder="1" applyAlignment="1">
      <alignment horizontal="left"/>
    </xf>
    <xf numFmtId="43" fontId="3" fillId="0" borderId="1" xfId="217" applyFont="1" applyBorder="1" applyAlignment="1">
      <alignment horizontal="left"/>
    </xf>
    <xf numFmtId="43" fontId="3" fillId="30" borderId="1" xfId="217" applyFont="1" applyFill="1" applyBorder="1" applyAlignment="1">
      <alignment horizontal="left"/>
    </xf>
    <xf numFmtId="0" fontId="4" fillId="29" borderId="1" xfId="175" applyFont="1" applyFill="1" applyBorder="1" applyAlignment="1">
      <alignment horizontal="left" wrapText="1"/>
    </xf>
    <xf numFmtId="0" fontId="10" fillId="4" borderId="0" xfId="4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1" fillId="3" borderId="0" xfId="4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43" fillId="28" borderId="20" xfId="174" applyFill="1" applyBorder="1" applyAlignment="1" applyProtection="1">
      <alignment horizontal="center" vertical="center" wrapText="1"/>
    </xf>
    <xf numFmtId="0" fontId="43" fillId="0" borderId="22" xfId="174" applyBorder="1" applyAlignment="1">
      <alignment horizontal="center" vertical="center" wrapText="1"/>
    </xf>
    <xf numFmtId="0" fontId="43" fillId="0" borderId="25" xfId="174" applyBorder="1" applyAlignment="1">
      <alignment horizontal="center" vertical="center" wrapText="1"/>
    </xf>
    <xf numFmtId="0" fontId="43" fillId="0" borderId="27" xfId="174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24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36" fillId="0" borderId="0" xfId="0" applyFont="1" applyAlignment="1">
      <alignment horizontal="left" wrapText="1"/>
    </xf>
    <xf numFmtId="0" fontId="36" fillId="0" borderId="24" xfId="0" applyFont="1" applyBorder="1" applyAlignment="1">
      <alignment horizontal="left" wrapText="1"/>
    </xf>
    <xf numFmtId="0" fontId="42" fillId="0" borderId="2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4" xfId="0" applyBorder="1" applyAlignment="1">
      <alignment wrapText="1"/>
    </xf>
    <xf numFmtId="0" fontId="43" fillId="28" borderId="21" xfId="174" applyFill="1" applyBorder="1" applyAlignment="1" applyProtection="1">
      <alignment horizontal="center" vertical="center" wrapText="1"/>
    </xf>
    <xf numFmtId="0" fontId="43" fillId="28" borderId="22" xfId="174" applyFill="1" applyBorder="1" applyAlignment="1" applyProtection="1">
      <alignment horizontal="center" vertical="center" wrapText="1"/>
    </xf>
    <xf numFmtId="0" fontId="43" fillId="28" borderId="23" xfId="174" applyFill="1" applyBorder="1" applyAlignment="1" applyProtection="1">
      <alignment horizontal="center" vertical="center" wrapText="1"/>
    </xf>
    <xf numFmtId="0" fontId="43" fillId="28" borderId="0" xfId="174" applyFill="1" applyBorder="1" applyAlignment="1" applyProtection="1">
      <alignment horizontal="center" vertical="center" wrapText="1"/>
    </xf>
    <xf numFmtId="0" fontId="43" fillId="28" borderId="24" xfId="174" applyFill="1" applyBorder="1" applyAlignment="1" applyProtection="1">
      <alignment horizontal="center" vertical="center" wrapText="1"/>
    </xf>
    <xf numFmtId="0" fontId="43" fillId="28" borderId="25" xfId="174" applyFill="1" applyBorder="1" applyAlignment="1" applyProtection="1">
      <alignment horizontal="center" vertical="center" wrapText="1"/>
    </xf>
    <xf numFmtId="0" fontId="43" fillId="28" borderId="26" xfId="174" applyFill="1" applyBorder="1" applyAlignment="1" applyProtection="1">
      <alignment horizontal="center" vertical="center" wrapText="1"/>
    </xf>
    <xf numFmtId="0" fontId="43" fillId="28" borderId="27" xfId="174" applyFill="1" applyBorder="1" applyAlignment="1" applyProtection="1">
      <alignment horizontal="center" vertical="center" wrapText="1"/>
    </xf>
    <xf numFmtId="0" fontId="51" fillId="0" borderId="0" xfId="0" applyFont="1" applyAlignment="1">
      <alignment wrapText="1"/>
    </xf>
    <xf numFmtId="0" fontId="43" fillId="28" borderId="28" xfId="174" applyFill="1" applyBorder="1" applyAlignment="1">
      <alignment horizontal="center" wrapText="1"/>
    </xf>
    <xf numFmtId="0" fontId="43" fillId="28" borderId="30" xfId="174" applyFill="1" applyBorder="1" applyAlignment="1">
      <alignment horizontal="center" wrapText="1"/>
    </xf>
    <xf numFmtId="0" fontId="43" fillId="28" borderId="29" xfId="174" applyFill="1" applyBorder="1" applyAlignment="1">
      <alignment horizontal="center" wrapText="1"/>
    </xf>
    <xf numFmtId="0" fontId="56" fillId="0" borderId="0" xfId="0" applyFont="1" applyAlignment="1">
      <alignment wrapText="1"/>
    </xf>
    <xf numFmtId="0" fontId="56" fillId="0" borderId="24" xfId="0" applyFont="1" applyBorder="1" applyAlignment="1">
      <alignment wrapText="1"/>
    </xf>
    <xf numFmtId="0" fontId="53" fillId="0" borderId="21" xfId="0" applyFont="1" applyBorder="1" applyAlignment="1">
      <alignment horizontal="center" wrapText="1"/>
    </xf>
    <xf numFmtId="0" fontId="53" fillId="0" borderId="22" xfId="0" applyFont="1" applyBorder="1" applyAlignment="1">
      <alignment horizontal="center" wrapText="1"/>
    </xf>
    <xf numFmtId="0" fontId="52" fillId="0" borderId="0" xfId="0" applyFont="1" applyAlignment="1">
      <alignment horizontal="center" wrapText="1"/>
    </xf>
    <xf numFmtId="0" fontId="0" fillId="0" borderId="24" xfId="0" applyBorder="1" applyAlignment="1">
      <alignment horizontal="center" wrapText="1"/>
    </xf>
  </cellXfs>
  <cellStyles count="218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2 2" xfId="13" xr:uid="{00000000-0005-0000-0000-000007000000}"/>
    <cellStyle name="40% - Accent3 2" xfId="14" xr:uid="{00000000-0005-0000-0000-000008000000}"/>
    <cellStyle name="40% - Accent4 2" xfId="15" xr:uid="{00000000-0005-0000-0000-000009000000}"/>
    <cellStyle name="40% - Accent5 2" xfId="16" xr:uid="{00000000-0005-0000-0000-00000A000000}"/>
    <cellStyle name="40% - Accent6 2" xfId="17" xr:uid="{00000000-0005-0000-0000-00000B000000}"/>
    <cellStyle name="60% - Accent1 2" xfId="18" xr:uid="{00000000-0005-0000-0000-00000C000000}"/>
    <cellStyle name="60% - Accent2 2" xfId="19" xr:uid="{00000000-0005-0000-0000-00000D000000}"/>
    <cellStyle name="60% - Accent3 2" xfId="20" xr:uid="{00000000-0005-0000-0000-00000E000000}"/>
    <cellStyle name="60% - Accent4 2" xfId="21" xr:uid="{00000000-0005-0000-0000-00000F000000}"/>
    <cellStyle name="60% - Accent5 2" xfId="22" xr:uid="{00000000-0005-0000-0000-000010000000}"/>
    <cellStyle name="60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2" xfId="27" xr:uid="{00000000-0005-0000-0000-000015000000}"/>
    <cellStyle name="Accent5 2" xfId="28" xr:uid="{00000000-0005-0000-0000-000016000000}"/>
    <cellStyle name="Accent6 2" xfId="29" xr:uid="{00000000-0005-0000-0000-000017000000}"/>
    <cellStyle name="Bad 2" xfId="30" xr:uid="{00000000-0005-0000-0000-000018000000}"/>
    <cellStyle name="Calculation 2" xfId="31" xr:uid="{00000000-0005-0000-0000-000019000000}"/>
    <cellStyle name="Check Cell 2" xfId="32" xr:uid="{00000000-0005-0000-0000-00001A000000}"/>
    <cellStyle name="Comma" xfId="217" builtinId="3"/>
    <cellStyle name="Comma 10" xfId="141" xr:uid="{00000000-0005-0000-0000-00001B000000}"/>
    <cellStyle name="Comma 10 2" xfId="177" xr:uid="{00000000-0005-0000-0000-00001C000000}"/>
    <cellStyle name="Comma 11" xfId="176" xr:uid="{00000000-0005-0000-0000-00001D000000}"/>
    <cellStyle name="Comma 2" xfId="2" xr:uid="{00000000-0005-0000-0000-00001E000000}"/>
    <cellStyle name="Comma 2 2" xfId="33" xr:uid="{00000000-0005-0000-0000-00001F000000}"/>
    <cellStyle name="Comma 2 3" xfId="178" xr:uid="{00000000-0005-0000-0000-000020000000}"/>
    <cellStyle name="Comma 2 4" xfId="179" xr:uid="{00000000-0005-0000-0000-000021000000}"/>
    <cellStyle name="Comma 3" xfId="49" xr:uid="{00000000-0005-0000-0000-000022000000}"/>
    <cellStyle name="Comma 3 2" xfId="180" xr:uid="{00000000-0005-0000-0000-000023000000}"/>
    <cellStyle name="Comma 3 3" xfId="181" xr:uid="{00000000-0005-0000-0000-000024000000}"/>
    <cellStyle name="Comma 4" xfId="56" xr:uid="{00000000-0005-0000-0000-000025000000}"/>
    <cellStyle name="Comma 4 2" xfId="182" xr:uid="{00000000-0005-0000-0000-000026000000}"/>
    <cellStyle name="Comma 4 3" xfId="183" xr:uid="{00000000-0005-0000-0000-000027000000}"/>
    <cellStyle name="Comma 4 4" xfId="184" xr:uid="{00000000-0005-0000-0000-000028000000}"/>
    <cellStyle name="Comma 5" xfId="54" xr:uid="{00000000-0005-0000-0000-000029000000}"/>
    <cellStyle name="Comma 5 2" xfId="69" xr:uid="{00000000-0005-0000-0000-00002A000000}"/>
    <cellStyle name="Comma 5 2 2" xfId="84" xr:uid="{00000000-0005-0000-0000-00002B000000}"/>
    <cellStyle name="Comma 5 2 2 2" xfId="165" xr:uid="{00000000-0005-0000-0000-00002C000000}"/>
    <cellStyle name="Comma 5 2 2 3" xfId="185" xr:uid="{00000000-0005-0000-0000-00002D000000}"/>
    <cellStyle name="Comma 5 2 3" xfId="98" xr:uid="{00000000-0005-0000-0000-00002E000000}"/>
    <cellStyle name="Comma 5 2 4" xfId="114" xr:uid="{00000000-0005-0000-0000-00002F000000}"/>
    <cellStyle name="Comma 5 2 5" xfId="130" xr:uid="{00000000-0005-0000-0000-000030000000}"/>
    <cellStyle name="Comma 5 2 6" xfId="149" xr:uid="{00000000-0005-0000-0000-000031000000}"/>
    <cellStyle name="Comma 5 2 7" xfId="186" xr:uid="{00000000-0005-0000-0000-000032000000}"/>
    <cellStyle name="Comma 5 3" xfId="78" xr:uid="{00000000-0005-0000-0000-000033000000}"/>
    <cellStyle name="Comma 5 3 2" xfId="159" xr:uid="{00000000-0005-0000-0000-000034000000}"/>
    <cellStyle name="Comma 5 3 3" xfId="187" xr:uid="{00000000-0005-0000-0000-000035000000}"/>
    <cellStyle name="Comma 5 4" xfId="92" xr:uid="{00000000-0005-0000-0000-000036000000}"/>
    <cellStyle name="Comma 5 5" xfId="108" xr:uid="{00000000-0005-0000-0000-000037000000}"/>
    <cellStyle name="Comma 5 6" xfId="124" xr:uid="{00000000-0005-0000-0000-000038000000}"/>
    <cellStyle name="Comma 5 7" xfId="143" xr:uid="{00000000-0005-0000-0000-000039000000}"/>
    <cellStyle name="Comma 5 8" xfId="188" xr:uid="{00000000-0005-0000-0000-00003A000000}"/>
    <cellStyle name="Comma 6" xfId="48" xr:uid="{00000000-0005-0000-0000-00003B000000}"/>
    <cellStyle name="Comma 6 2" xfId="72" xr:uid="{00000000-0005-0000-0000-00003C000000}"/>
    <cellStyle name="Comma 6 2 2" xfId="86" xr:uid="{00000000-0005-0000-0000-00003D000000}"/>
    <cellStyle name="Comma 6 2 2 2" xfId="167" xr:uid="{00000000-0005-0000-0000-00003E000000}"/>
    <cellStyle name="Comma 6 2 2 3" xfId="189" xr:uid="{00000000-0005-0000-0000-00003F000000}"/>
    <cellStyle name="Comma 6 2 3" xfId="100" xr:uid="{00000000-0005-0000-0000-000040000000}"/>
    <cellStyle name="Comma 6 2 4" xfId="116" xr:uid="{00000000-0005-0000-0000-000041000000}"/>
    <cellStyle name="Comma 6 2 5" xfId="132" xr:uid="{00000000-0005-0000-0000-000042000000}"/>
    <cellStyle name="Comma 6 2 6" xfId="151" xr:uid="{00000000-0005-0000-0000-000043000000}"/>
    <cellStyle name="Comma 6 2 7" xfId="190" xr:uid="{00000000-0005-0000-0000-000044000000}"/>
    <cellStyle name="Comma 6 3" xfId="80" xr:uid="{00000000-0005-0000-0000-000045000000}"/>
    <cellStyle name="Comma 6 3 2" xfId="161" xr:uid="{00000000-0005-0000-0000-000046000000}"/>
    <cellStyle name="Comma 6 3 3" xfId="191" xr:uid="{00000000-0005-0000-0000-000047000000}"/>
    <cellStyle name="Comma 6 4" xfId="94" xr:uid="{00000000-0005-0000-0000-000048000000}"/>
    <cellStyle name="Comma 6 4 2" xfId="192" xr:uid="{00000000-0005-0000-0000-000049000000}"/>
    <cellStyle name="Comma 6 5" xfId="110" xr:uid="{00000000-0005-0000-0000-00004A000000}"/>
    <cellStyle name="Comma 6 6" xfId="126" xr:uid="{00000000-0005-0000-0000-00004B000000}"/>
    <cellStyle name="Comma 6 7" xfId="145" xr:uid="{00000000-0005-0000-0000-00004C000000}"/>
    <cellStyle name="Comma 6 8" xfId="65" xr:uid="{00000000-0005-0000-0000-00004D000000}"/>
    <cellStyle name="Comma 7" xfId="67" xr:uid="{00000000-0005-0000-0000-00004E000000}"/>
    <cellStyle name="Comma 7 2" xfId="74" xr:uid="{00000000-0005-0000-0000-00004F000000}"/>
    <cellStyle name="Comma 7 2 2" xfId="88" xr:uid="{00000000-0005-0000-0000-000050000000}"/>
    <cellStyle name="Comma 7 2 2 2" xfId="169" xr:uid="{00000000-0005-0000-0000-000051000000}"/>
    <cellStyle name="Comma 7 2 2 3" xfId="193" xr:uid="{00000000-0005-0000-0000-000052000000}"/>
    <cellStyle name="Comma 7 2 3" xfId="102" xr:uid="{00000000-0005-0000-0000-000053000000}"/>
    <cellStyle name="Comma 7 2 4" xfId="118" xr:uid="{00000000-0005-0000-0000-000054000000}"/>
    <cellStyle name="Comma 7 2 5" xfId="134" xr:uid="{00000000-0005-0000-0000-000055000000}"/>
    <cellStyle name="Comma 7 2 6" xfId="153" xr:uid="{00000000-0005-0000-0000-000056000000}"/>
    <cellStyle name="Comma 7 2 7" xfId="194" xr:uid="{00000000-0005-0000-0000-000057000000}"/>
    <cellStyle name="Comma 7 3" xfId="82" xr:uid="{00000000-0005-0000-0000-000058000000}"/>
    <cellStyle name="Comma 7 3 2" xfId="163" xr:uid="{00000000-0005-0000-0000-000059000000}"/>
    <cellStyle name="Comma 7 3 3" xfId="195" xr:uid="{00000000-0005-0000-0000-00005A000000}"/>
    <cellStyle name="Comma 7 4" xfId="96" xr:uid="{00000000-0005-0000-0000-00005B000000}"/>
    <cellStyle name="Comma 7 5" xfId="112" xr:uid="{00000000-0005-0000-0000-00005C000000}"/>
    <cellStyle name="Comma 7 6" xfId="128" xr:uid="{00000000-0005-0000-0000-00005D000000}"/>
    <cellStyle name="Comma 7 7" xfId="147" xr:uid="{00000000-0005-0000-0000-00005E000000}"/>
    <cellStyle name="Comma 7 8" xfId="196" xr:uid="{00000000-0005-0000-0000-00005F000000}"/>
    <cellStyle name="Comma 8" xfId="76" xr:uid="{00000000-0005-0000-0000-000060000000}"/>
    <cellStyle name="Comma 8 2" xfId="90" xr:uid="{00000000-0005-0000-0000-000061000000}"/>
    <cellStyle name="Comma 8 2 2" xfId="171" xr:uid="{00000000-0005-0000-0000-000062000000}"/>
    <cellStyle name="Comma 8 2 3" xfId="197" xr:uid="{00000000-0005-0000-0000-000063000000}"/>
    <cellStyle name="Comma 8 3" xfId="104" xr:uid="{00000000-0005-0000-0000-000064000000}"/>
    <cellStyle name="Comma 8 4" xfId="120" xr:uid="{00000000-0005-0000-0000-000065000000}"/>
    <cellStyle name="Comma 8 5" xfId="136" xr:uid="{00000000-0005-0000-0000-000066000000}"/>
    <cellStyle name="Comma 8 6" xfId="155" xr:uid="{00000000-0005-0000-0000-000067000000}"/>
    <cellStyle name="Comma 8 7" xfId="198" xr:uid="{00000000-0005-0000-0000-000068000000}"/>
    <cellStyle name="Comma 9" xfId="63" xr:uid="{00000000-0005-0000-0000-000069000000}"/>
    <cellStyle name="Comma 9 2" xfId="106" xr:uid="{00000000-0005-0000-0000-00006A000000}"/>
    <cellStyle name="Comma 9 2 2" xfId="173" xr:uid="{00000000-0005-0000-0000-00006B000000}"/>
    <cellStyle name="Comma 9 2 3" xfId="199" xr:uid="{00000000-0005-0000-0000-00006C000000}"/>
    <cellStyle name="Comma 9 3" xfId="122" xr:uid="{00000000-0005-0000-0000-00006D000000}"/>
    <cellStyle name="Comma 9 4" xfId="138" xr:uid="{00000000-0005-0000-0000-00006E000000}"/>
    <cellStyle name="Comma 9 5" xfId="157" xr:uid="{00000000-0005-0000-0000-00006F000000}"/>
    <cellStyle name="Comma 9 6" xfId="200" xr:uid="{00000000-0005-0000-0000-000070000000}"/>
    <cellStyle name="Comma 9 7" xfId="201" xr:uid="{00000000-0005-0000-0000-000071000000}"/>
    <cellStyle name="Currency 2" xfId="57" xr:uid="{00000000-0005-0000-0000-000072000000}"/>
    <cellStyle name="Currency 3" xfId="202" xr:uid="{00000000-0005-0000-0000-000073000000}"/>
    <cellStyle name="Explanatory Text 2" xfId="34" xr:uid="{00000000-0005-0000-0000-000074000000}"/>
    <cellStyle name="Good 2" xfId="35" xr:uid="{00000000-0005-0000-0000-000075000000}"/>
    <cellStyle name="Heading 1 2" xfId="36" xr:uid="{00000000-0005-0000-0000-000076000000}"/>
    <cellStyle name="Heading 2 2" xfId="37" xr:uid="{00000000-0005-0000-0000-000077000000}"/>
    <cellStyle name="Heading 3 2" xfId="38" xr:uid="{00000000-0005-0000-0000-000078000000}"/>
    <cellStyle name="Heading 4 2" xfId="39" xr:uid="{00000000-0005-0000-0000-000079000000}"/>
    <cellStyle name="Hyperlink" xfId="174" builtinId="8"/>
    <cellStyle name="Hyperlink 2" xfId="50" xr:uid="{00000000-0005-0000-0000-00007B000000}"/>
    <cellStyle name="Hyperlink 3" xfId="52" xr:uid="{00000000-0005-0000-0000-00007C000000}"/>
    <cellStyle name="Input 2" xfId="40" xr:uid="{00000000-0005-0000-0000-00007D000000}"/>
    <cellStyle name="Linked Cell 2" xfId="41" xr:uid="{00000000-0005-0000-0000-00007E000000}"/>
    <cellStyle name="Neutral 2" xfId="42" xr:uid="{00000000-0005-0000-0000-00007F000000}"/>
    <cellStyle name="Normal" xfId="0" builtinId="0"/>
    <cellStyle name="Normal 10" xfId="62" xr:uid="{00000000-0005-0000-0000-000081000000}"/>
    <cellStyle name="Normal 10 2" xfId="105" xr:uid="{00000000-0005-0000-0000-000082000000}"/>
    <cellStyle name="Normal 10 2 2" xfId="172" xr:uid="{00000000-0005-0000-0000-000083000000}"/>
    <cellStyle name="Normal 10 3" xfId="121" xr:uid="{00000000-0005-0000-0000-000084000000}"/>
    <cellStyle name="Normal 10 4" xfId="137" xr:uid="{00000000-0005-0000-0000-000085000000}"/>
    <cellStyle name="Normal 10 5" xfId="156" xr:uid="{00000000-0005-0000-0000-000086000000}"/>
    <cellStyle name="Normal 10 6" xfId="203" xr:uid="{00000000-0005-0000-0000-000087000000}"/>
    <cellStyle name="Normal 11" xfId="61" xr:uid="{00000000-0005-0000-0000-000088000000}"/>
    <cellStyle name="Normal 11 2" xfId="140" xr:uid="{00000000-0005-0000-0000-000089000000}"/>
    <cellStyle name="Normal 11 3" xfId="204" xr:uid="{00000000-0005-0000-0000-00008A000000}"/>
    <cellStyle name="Normal 11 4" xfId="205" xr:uid="{00000000-0005-0000-0000-00008B000000}"/>
    <cellStyle name="Normal 12" xfId="139" xr:uid="{00000000-0005-0000-0000-00008C000000}"/>
    <cellStyle name="Normal 13" xfId="175" xr:uid="{00000000-0005-0000-0000-00008D000000}"/>
    <cellStyle name="Normal 2" xfId="1" xr:uid="{00000000-0005-0000-0000-00008E000000}"/>
    <cellStyle name="Normal 2 2" xfId="4" xr:uid="{00000000-0005-0000-0000-00008F000000}"/>
    <cellStyle name="Normal 2 2 2" xfId="206" xr:uid="{00000000-0005-0000-0000-000090000000}"/>
    <cellStyle name="Normal 2 2 3" xfId="207" xr:uid="{00000000-0005-0000-0000-000091000000}"/>
    <cellStyle name="Normal 2 3" xfId="5" xr:uid="{00000000-0005-0000-0000-000092000000}"/>
    <cellStyle name="Normal 2 3 2" xfId="208" xr:uid="{00000000-0005-0000-0000-000093000000}"/>
    <cellStyle name="Normal 2 4" xfId="59" xr:uid="{00000000-0005-0000-0000-000094000000}"/>
    <cellStyle name="Normal 2 5" xfId="209" xr:uid="{00000000-0005-0000-0000-000095000000}"/>
    <cellStyle name="Normal 2 6" xfId="210" xr:uid="{00000000-0005-0000-0000-000096000000}"/>
    <cellStyle name="Normal 3" xfId="3" xr:uid="{00000000-0005-0000-0000-000097000000}"/>
    <cellStyle name="Normal 3 2" xfId="51" xr:uid="{00000000-0005-0000-0000-000098000000}"/>
    <cellStyle name="Normal 3 3" xfId="60" xr:uid="{00000000-0005-0000-0000-000099000000}"/>
    <cellStyle name="Normal 3 4" xfId="211" xr:uid="{00000000-0005-0000-0000-00009A000000}"/>
    <cellStyle name="Normal 3 5" xfId="212" xr:uid="{00000000-0005-0000-0000-00009B000000}"/>
    <cellStyle name="Normal 4" xfId="55" xr:uid="{00000000-0005-0000-0000-00009C000000}"/>
    <cellStyle name="Normal 4 2" xfId="213" xr:uid="{00000000-0005-0000-0000-00009D000000}"/>
    <cellStyle name="Normal 4 3" xfId="214" xr:uid="{00000000-0005-0000-0000-00009E000000}"/>
    <cellStyle name="Normal 5" xfId="53" xr:uid="{00000000-0005-0000-0000-00009F000000}"/>
    <cellStyle name="Normal 5 2" xfId="68" xr:uid="{00000000-0005-0000-0000-0000A0000000}"/>
    <cellStyle name="Normal 5 2 2" xfId="83" xr:uid="{00000000-0005-0000-0000-0000A1000000}"/>
    <cellStyle name="Normal 5 2 2 2" xfId="164" xr:uid="{00000000-0005-0000-0000-0000A2000000}"/>
    <cellStyle name="Normal 5 2 3" xfId="97" xr:uid="{00000000-0005-0000-0000-0000A3000000}"/>
    <cellStyle name="Normal 5 2 4" xfId="113" xr:uid="{00000000-0005-0000-0000-0000A4000000}"/>
    <cellStyle name="Normal 5 2 5" xfId="129" xr:uid="{00000000-0005-0000-0000-0000A5000000}"/>
    <cellStyle name="Normal 5 2 6" xfId="148" xr:uid="{00000000-0005-0000-0000-0000A6000000}"/>
    <cellStyle name="Normal 5 3" xfId="77" xr:uid="{00000000-0005-0000-0000-0000A7000000}"/>
    <cellStyle name="Normal 5 3 2" xfId="158" xr:uid="{00000000-0005-0000-0000-0000A8000000}"/>
    <cellStyle name="Normal 5 4" xfId="91" xr:uid="{00000000-0005-0000-0000-0000A9000000}"/>
    <cellStyle name="Normal 5 5" xfId="107" xr:uid="{00000000-0005-0000-0000-0000AA000000}"/>
    <cellStyle name="Normal 5 6" xfId="123" xr:uid="{00000000-0005-0000-0000-0000AB000000}"/>
    <cellStyle name="Normal 5 7" xfId="142" xr:uid="{00000000-0005-0000-0000-0000AC000000}"/>
    <cellStyle name="Normal 6" xfId="58" xr:uid="{00000000-0005-0000-0000-0000AD000000}"/>
    <cellStyle name="Normal 6 2" xfId="70" xr:uid="{00000000-0005-0000-0000-0000AE000000}"/>
    <cellStyle name="Normal 6 3" xfId="215" xr:uid="{00000000-0005-0000-0000-0000AF000000}"/>
    <cellStyle name="Normal 6 4" xfId="216" xr:uid="{00000000-0005-0000-0000-0000B0000000}"/>
    <cellStyle name="Normal 7" xfId="64" xr:uid="{00000000-0005-0000-0000-0000B1000000}"/>
    <cellStyle name="Normal 7 2" xfId="71" xr:uid="{00000000-0005-0000-0000-0000B2000000}"/>
    <cellStyle name="Normal 7 2 2" xfId="85" xr:uid="{00000000-0005-0000-0000-0000B3000000}"/>
    <cellStyle name="Normal 7 2 2 2" xfId="166" xr:uid="{00000000-0005-0000-0000-0000B4000000}"/>
    <cellStyle name="Normal 7 2 3" xfId="99" xr:uid="{00000000-0005-0000-0000-0000B5000000}"/>
    <cellStyle name="Normal 7 2 4" xfId="115" xr:uid="{00000000-0005-0000-0000-0000B6000000}"/>
    <cellStyle name="Normal 7 2 5" xfId="131" xr:uid="{00000000-0005-0000-0000-0000B7000000}"/>
    <cellStyle name="Normal 7 2 6" xfId="150" xr:uid="{00000000-0005-0000-0000-0000B8000000}"/>
    <cellStyle name="Normal 7 3" xfId="79" xr:uid="{00000000-0005-0000-0000-0000B9000000}"/>
    <cellStyle name="Normal 7 3 2" xfId="160" xr:uid="{00000000-0005-0000-0000-0000BA000000}"/>
    <cellStyle name="Normal 7 4" xfId="93" xr:uid="{00000000-0005-0000-0000-0000BB000000}"/>
    <cellStyle name="Normal 7 5" xfId="109" xr:uid="{00000000-0005-0000-0000-0000BC000000}"/>
    <cellStyle name="Normal 7 6" xfId="125" xr:uid="{00000000-0005-0000-0000-0000BD000000}"/>
    <cellStyle name="Normal 7 7" xfId="144" xr:uid="{00000000-0005-0000-0000-0000BE000000}"/>
    <cellStyle name="Normal 8" xfId="66" xr:uid="{00000000-0005-0000-0000-0000BF000000}"/>
    <cellStyle name="Normal 8 2" xfId="73" xr:uid="{00000000-0005-0000-0000-0000C0000000}"/>
    <cellStyle name="Normal 8 2 2" xfId="87" xr:uid="{00000000-0005-0000-0000-0000C1000000}"/>
    <cellStyle name="Normal 8 2 2 2" xfId="168" xr:uid="{00000000-0005-0000-0000-0000C2000000}"/>
    <cellStyle name="Normal 8 2 3" xfId="101" xr:uid="{00000000-0005-0000-0000-0000C3000000}"/>
    <cellStyle name="Normal 8 2 4" xfId="117" xr:uid="{00000000-0005-0000-0000-0000C4000000}"/>
    <cellStyle name="Normal 8 2 5" xfId="133" xr:uid="{00000000-0005-0000-0000-0000C5000000}"/>
    <cellStyle name="Normal 8 2 6" xfId="152" xr:uid="{00000000-0005-0000-0000-0000C6000000}"/>
    <cellStyle name="Normal 8 3" xfId="81" xr:uid="{00000000-0005-0000-0000-0000C7000000}"/>
    <cellStyle name="Normal 8 3 2" xfId="162" xr:uid="{00000000-0005-0000-0000-0000C8000000}"/>
    <cellStyle name="Normal 8 4" xfId="95" xr:uid="{00000000-0005-0000-0000-0000C9000000}"/>
    <cellStyle name="Normal 8 5" xfId="111" xr:uid="{00000000-0005-0000-0000-0000CA000000}"/>
    <cellStyle name="Normal 8 6" xfId="127" xr:uid="{00000000-0005-0000-0000-0000CB000000}"/>
    <cellStyle name="Normal 8 7" xfId="146" xr:uid="{00000000-0005-0000-0000-0000CC000000}"/>
    <cellStyle name="Normal 9" xfId="75" xr:uid="{00000000-0005-0000-0000-0000CD000000}"/>
    <cellStyle name="Normal 9 2" xfId="89" xr:uid="{00000000-0005-0000-0000-0000CE000000}"/>
    <cellStyle name="Normal 9 2 2" xfId="170" xr:uid="{00000000-0005-0000-0000-0000CF000000}"/>
    <cellStyle name="Normal 9 3" xfId="103" xr:uid="{00000000-0005-0000-0000-0000D0000000}"/>
    <cellStyle name="Normal 9 4" xfId="119" xr:uid="{00000000-0005-0000-0000-0000D1000000}"/>
    <cellStyle name="Normal 9 5" xfId="135" xr:uid="{00000000-0005-0000-0000-0000D2000000}"/>
    <cellStyle name="Normal 9 6" xfId="154" xr:uid="{00000000-0005-0000-0000-0000D3000000}"/>
    <cellStyle name="Note 2" xfId="43" xr:uid="{00000000-0005-0000-0000-0000D4000000}"/>
    <cellStyle name="Output 2" xfId="44" xr:uid="{00000000-0005-0000-0000-0000D5000000}"/>
    <cellStyle name="Title 2" xfId="45" xr:uid="{00000000-0005-0000-0000-0000D6000000}"/>
    <cellStyle name="Total 2" xfId="46" xr:uid="{00000000-0005-0000-0000-0000D7000000}"/>
    <cellStyle name="Warning Text 2" xfId="47" xr:uid="{00000000-0005-0000-0000-0000D8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654049</xdr:colOff>
      <xdr:row>1</xdr:row>
      <xdr:rowOff>139701</xdr:rowOff>
    </xdr:from>
    <xdr:to>
      <xdr:col>7</xdr:col>
      <xdr:colOff>209549</xdr:colOff>
      <xdr:row>4</xdr:row>
      <xdr:rowOff>27719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FE8EFE-BB08-61A9-CC5D-1E735A5C3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3274" y="330201"/>
          <a:ext cx="2155825" cy="529368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19961</xdr:colOff>
      <xdr:row>0</xdr:row>
      <xdr:rowOff>180974</xdr:rowOff>
    </xdr:from>
    <xdr:to>
      <xdr:col>16</xdr:col>
      <xdr:colOff>602615</xdr:colOff>
      <xdr:row>4</xdr:row>
      <xdr:rowOff>60324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5EBD17-4AC3-DCBC-BC3F-A3DEDFDA9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6236" y="180974"/>
          <a:ext cx="2497179" cy="61277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20435</xdr:colOff>
      <xdr:row>0</xdr:row>
      <xdr:rowOff>168275</xdr:rowOff>
    </xdr:from>
    <xdr:to>
      <xdr:col>16</xdr:col>
      <xdr:colOff>542290</xdr:colOff>
      <xdr:row>4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2C1AF4-13B5-CCC4-B1DC-FBC4CAD99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1260" y="168275"/>
          <a:ext cx="2436380" cy="5905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40734</xdr:colOff>
      <xdr:row>0</xdr:row>
      <xdr:rowOff>139700</xdr:rowOff>
    </xdr:from>
    <xdr:to>
      <xdr:col>18</xdr:col>
      <xdr:colOff>208916</xdr:colOff>
      <xdr:row>4</xdr:row>
      <xdr:rowOff>25400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9A5C78E-B90B-56F0-761F-00AAC616F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5084" y="139700"/>
          <a:ext cx="2606582" cy="6286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5058.sharepoint.com/sites/SchoolsFinanceServices/Shared%20Documents/Schools%20Finance%20Main%20Team%20Area/Budget%20Development/2023-24/UIFSM/UIFSM%202324%20Jun23.xlsx" TargetMode="External"/><Relationship Id="rId1" Type="http://schemas.openxmlformats.org/officeDocument/2006/relationships/externalLinkPath" Target="/sites/SchoolsFinanceServices/Shared%20Documents/Schools%20Finance%20Main%20Team%20Area/Budget%20Development/2023-24/UIFSM/UIFSM%202324%20Jun23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5058.sharepoint.com/sites/SchoolsFinanceServices/Shared%20Documents/Schools%20Finance%20Main%20Team%20Area/School%20Files/West%20Leigh%20Infant%20School/2023-24/Workings/2023-24%20Funding%20Check%20-%20West%20Leigh%20Infants.xlsx" TargetMode="External"/><Relationship Id="rId1" Type="http://schemas.openxmlformats.org/officeDocument/2006/relationships/externalLinkPath" Target="/sites/SchoolsFinanceServices/Shared%20Documents/Schools%20Finance%20Main%20Team%20Area/School%20Files/West%20Leigh%20Infant%20School/2023-24/Workings/2023-24%20Funding%20Check%20-%20West%20Leigh%20Infant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5058.sharepoint.com/sites/SchoolsFinanceServices/Shared%20Documents/Schools%20Finance%20Main%20Team%20Area/School%20Files/Barons%20Court%20Primary%20School/2023-24/Workings/2023-24%20Funding%20Check%20-%20Barons%20Court.xlsx" TargetMode="External"/><Relationship Id="rId1" Type="http://schemas.openxmlformats.org/officeDocument/2006/relationships/externalLinkPath" Target="/sites/SchoolsFinanceServices/Shared%20Documents/Schools%20Finance%20Main%20Team%20Area/School%20Files/Barons%20Court%20Primary%20School/2023-24/Workings/2023-24%20Funding%20Check%20-%20Barons%20Cour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5058.sharepoint.com/sites/SchoolsFinanceServices/Shared%20Documents/Schools%20Finance%20Main%20Team%20Area/School%20Files/Chalkwell%20Hall%20Infants%20School/2023-24/Workings/2023-24%20Funding%20Check%20-%20CHIS.xlsx" TargetMode="External"/><Relationship Id="rId1" Type="http://schemas.openxmlformats.org/officeDocument/2006/relationships/externalLinkPath" Target="/sites/SchoolsFinanceServices/Shared%20Documents/Schools%20Finance%20Main%20Team%20Area/School%20Files/Chalkwell%20Hall%20Infants%20School/2023-24/Workings/2023-24%20Funding%20Check%20-%20CHI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5058.sharepoint.com/sites/SchoolsFinanceServices/Shared%20Documents/Schools%20Finance%20Main%20Team%20Area/School%20Files/Earls%20Hall%20Primary%20School/2023-24/Workings/2023-24%20Funding%20Check%20-%20Earls%20Hall%20Primary.xlsx" TargetMode="External"/><Relationship Id="rId1" Type="http://schemas.openxmlformats.org/officeDocument/2006/relationships/externalLinkPath" Target="/sites/SchoolsFinanceServices/Shared%20Documents/Schools%20Finance%20Main%20Team%20Area/School%20Files/Earls%20Hall%20Primary%20School/2023-24/Workings/2023-24%20Funding%20Check%20-%20Earls%20Hall%20Primary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5058.sharepoint.com/sites/SchoolsFinanceServices/Shared%20Documents/Schools%20Finance%20Main%20Team%20Area/School%20Files/Eastwood%20Primary%20School/2023-24/Workings/2023-24%20Funding%20Check%20-%20Eastwood%20Primary%20.xlsx" TargetMode="External"/><Relationship Id="rId1" Type="http://schemas.openxmlformats.org/officeDocument/2006/relationships/externalLinkPath" Target="/sites/SchoolsFinanceServices/Shared%20Documents/Schools%20Finance%20Main%20Team%20Area/School%20Files/Eastwood%20Primary%20School/2023-24/Workings/2023-24%20Funding%20Check%20-%20Eastwood%20Primary%20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5058.sharepoint.com/sites/SchoolsFinanceServices/Shared%20Documents/Schools%20Finance%20Main%20Team%20Area/School%20Files/Fairways%20Primary%20School/2023-24/Workings/2023-24%20Funding%20Check%20-%20Fairways.xlsx" TargetMode="External"/><Relationship Id="rId1" Type="http://schemas.openxmlformats.org/officeDocument/2006/relationships/externalLinkPath" Target="/sites/SchoolsFinanceServices/Shared%20Documents/Schools%20Finance%20Main%20Team%20Area/School%20Files/Fairways%20Primary%20School/2023-24/Workings/2023-24%20Funding%20Check%20-%20Fairways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5058.sharepoint.com/sites/SchoolsFinanceServices/Shared%20Documents/Schools%20Finance%20Main%20Team%20Area/School%20Files/LNSP/2023-24/Workings/2023-24%20Funding%20Check%20-%20Leigh%20North%20Street.xlsx" TargetMode="External"/><Relationship Id="rId1" Type="http://schemas.openxmlformats.org/officeDocument/2006/relationships/externalLinkPath" Target="/sites/SchoolsFinanceServices/Shared%20Documents/Schools%20Finance%20Main%20Team%20Area/School%20Files/LNSP/2023-24/Workings/2023-24%20Funding%20Check%20-%20Leigh%20North%20Street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5058.sharepoint.com/sites/SchoolsFinanceServices/Shared%20Documents/Schools%20Finance%20Main%20Team%20Area/School%20Files/Milton%20Hall%20Primary%20School/2023-24/Workings/2023-24%20Funding%20Check%20-%20Milton%20Hall%20Primary%20.xlsx" TargetMode="External"/><Relationship Id="rId1" Type="http://schemas.openxmlformats.org/officeDocument/2006/relationships/externalLinkPath" Target="/sites/SchoolsFinanceServices/Shared%20Documents/Schools%20Finance%20Main%20Team%20Area/School%20Files/Milton%20Hall%20Primary%20School/2023-24/Workings/2023-24%20Funding%20Check%20-%20Milton%20Hall%20Primary%20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5058.sharepoint.com/sites/SchoolsFinanceServices/Shared%20Documents/Schools%20Finance%20Main%20Team%20Area/School%20Files/St%20Mary's%20Primary/2023-24/Workings/2023-24%20Funding%20Check%20-%20St%20Marys%20.xlsx" TargetMode="External"/><Relationship Id="rId1" Type="http://schemas.openxmlformats.org/officeDocument/2006/relationships/externalLinkPath" Target="/sites/SchoolsFinanceServices/Shared%20Documents/Schools%20Finance%20Main%20Team%20Area/School%20Files/St%20Mary's%20Primary/2023-24/Workings/2023-24%20Funding%20Check%20-%20St%20Mary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Schools"/>
      <sheetName val="Maintained Schools"/>
      <sheetName val="Academies"/>
      <sheetName val="NMSS"/>
      <sheetName val="AP"/>
      <sheetName val="LA Summary UIFSM 2324"/>
    </sheetNames>
    <sheetDataSet>
      <sheetData sheetId="0"/>
      <sheetData sheetId="1">
        <row r="4822">
          <cell r="K4822">
            <v>68701</v>
          </cell>
          <cell r="Z4822">
            <v>245</v>
          </cell>
        </row>
        <row r="4823">
          <cell r="K4823">
            <v>67859</v>
          </cell>
          <cell r="Z4823">
            <v>242</v>
          </cell>
        </row>
        <row r="4846">
          <cell r="K4846">
            <v>61690</v>
          </cell>
          <cell r="Z4846">
            <v>220</v>
          </cell>
        </row>
        <row r="4847">
          <cell r="K4847">
            <v>90852.999999999985</v>
          </cell>
          <cell r="Z4847">
            <v>324</v>
          </cell>
        </row>
        <row r="4848">
          <cell r="K4848">
            <v>18788</v>
          </cell>
          <cell r="Z4848">
            <v>67</v>
          </cell>
        </row>
        <row r="4860">
          <cell r="K4860">
            <v>38978.000000000007</v>
          </cell>
          <cell r="Z4860">
            <v>139</v>
          </cell>
        </row>
        <row r="4957">
          <cell r="K4957">
            <v>48792</v>
          </cell>
          <cell r="Z4957">
            <v>174</v>
          </cell>
        </row>
        <row r="5010">
          <cell r="K5010">
            <v>37155</v>
          </cell>
          <cell r="Z5010">
            <v>132.5</v>
          </cell>
        </row>
        <row r="9419">
          <cell r="K9419">
            <v>32528</v>
          </cell>
          <cell r="Z9419">
            <v>116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-24"/>
      <sheetName val="Sheet3"/>
    </sheetNames>
    <sheetDataSet>
      <sheetData sheetId="0">
        <row r="38">
          <cell r="C38">
            <v>62751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-24"/>
      <sheetName val="Sheet3"/>
    </sheetNames>
    <sheetDataSet>
      <sheetData sheetId="0">
        <row r="43">
          <cell r="C43">
            <v>12115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-24"/>
      <sheetName val="Sheet3"/>
    </sheetNames>
    <sheetDataSet>
      <sheetData sheetId="0">
        <row r="42">
          <cell r="C42">
            <v>35525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-24"/>
      <sheetName val="Sheet3"/>
    </sheetNames>
    <sheetDataSet>
      <sheetData sheetId="0">
        <row r="38">
          <cell r="C38">
            <v>50044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-24"/>
      <sheetName val="Sheet3"/>
    </sheetNames>
    <sheetDataSet>
      <sheetData sheetId="0">
        <row r="42">
          <cell r="C42">
            <v>30012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-24"/>
    </sheetNames>
    <sheetDataSet>
      <sheetData sheetId="0">
        <row r="42">
          <cell r="C42">
            <v>31996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-24"/>
      <sheetName val="Sheet3"/>
    </sheetNames>
    <sheetDataSet>
      <sheetData sheetId="0">
        <row r="38">
          <cell r="C38">
            <v>44110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-24"/>
      <sheetName val="Sheet3"/>
      <sheetName val="2023-24 (2)"/>
    </sheetNames>
    <sheetDataSet>
      <sheetData sheetId="0"/>
      <sheetData sheetId="1"/>
      <sheetData sheetId="2">
        <row r="42">
          <cell r="C42">
            <v>23676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-24"/>
      <sheetName val="Sheet3"/>
    </sheetNames>
    <sheetDataSet>
      <sheetData sheetId="0">
        <row r="38">
          <cell r="C38">
            <v>33865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66"/>
  <sheetViews>
    <sheetView tabSelected="1" zoomScale="70" zoomScaleNormal="70" workbookViewId="0">
      <selection activeCell="K20" sqref="K20"/>
    </sheetView>
  </sheetViews>
  <sheetFormatPr defaultColWidth="9.1796875" defaultRowHeight="14.5"/>
  <cols>
    <col min="1" max="1" width="2.453125" customWidth="1"/>
    <col min="3" max="3" width="44.453125" customWidth="1"/>
    <col min="4" max="5" width="18.81640625" bestFit="1" customWidth="1"/>
    <col min="6" max="6" width="14.1796875" bestFit="1" customWidth="1"/>
    <col min="7" max="7" width="4.1796875" customWidth="1"/>
    <col min="8" max="8" width="12.54296875" customWidth="1"/>
    <col min="9" max="9" width="2" customWidth="1"/>
    <col min="11" max="11" width="14.453125" customWidth="1"/>
    <col min="12" max="12" width="19.1796875" customWidth="1"/>
    <col min="13" max="13" width="13.453125" customWidth="1"/>
  </cols>
  <sheetData>
    <row r="1" spans="2:12" ht="15" thickBot="1"/>
    <row r="2" spans="2:12">
      <c r="B2" s="11"/>
      <c r="C2" s="12"/>
      <c r="D2" s="12"/>
      <c r="E2" s="12"/>
      <c r="F2" s="12"/>
      <c r="G2" s="12"/>
      <c r="H2" s="13"/>
    </row>
    <row r="3" spans="2:12" ht="18">
      <c r="B3" s="14"/>
      <c r="C3" s="90" t="s">
        <v>0</v>
      </c>
      <c r="D3" s="91"/>
      <c r="E3" s="91"/>
      <c r="F3" s="23"/>
      <c r="G3" s="23"/>
      <c r="H3" s="2"/>
    </row>
    <row r="4" spans="2:12" ht="18">
      <c r="B4" s="14"/>
      <c r="C4" s="90" t="s">
        <v>71</v>
      </c>
      <c r="D4" s="91"/>
      <c r="E4" s="91"/>
      <c r="F4" s="23"/>
      <c r="G4" s="23"/>
      <c r="H4" s="2"/>
    </row>
    <row r="5" spans="2:12">
      <c r="B5" s="14"/>
      <c r="H5" s="2"/>
    </row>
    <row r="6" spans="2:12">
      <c r="B6" s="14"/>
      <c r="H6" s="2"/>
    </row>
    <row r="7" spans="2:12">
      <c r="B7" s="14"/>
      <c r="C7" s="92" t="s">
        <v>87</v>
      </c>
      <c r="D7" s="93"/>
      <c r="E7" s="93"/>
      <c r="F7" s="93"/>
      <c r="H7" s="2"/>
      <c r="K7" s="94" t="s">
        <v>1</v>
      </c>
      <c r="L7" s="95"/>
    </row>
    <row r="8" spans="2:12">
      <c r="B8" s="14"/>
      <c r="H8" s="2"/>
      <c r="K8" s="96"/>
      <c r="L8" s="97"/>
    </row>
    <row r="9" spans="2:12" ht="15.5">
      <c r="B9" s="14"/>
      <c r="C9" s="33" t="s">
        <v>2</v>
      </c>
      <c r="D9" s="15"/>
      <c r="F9" s="61"/>
      <c r="G9" s="15"/>
      <c r="H9" s="2"/>
    </row>
    <row r="10" spans="2:12" ht="9.65" customHeight="1">
      <c r="B10" s="14"/>
      <c r="C10" s="15"/>
      <c r="D10" s="15"/>
      <c r="E10" s="15"/>
      <c r="F10" s="15"/>
      <c r="G10" s="15"/>
      <c r="H10" s="2"/>
    </row>
    <row r="11" spans="2:12" ht="15.5">
      <c r="B11" s="14"/>
      <c r="C11" s="89" t="str">
        <f>IF(ISNA(VLOOKUP(F9,'Funding Figures'!A3:B13,2,FALSE))," ",VLOOKUP(F9,'Funding Figures'!A3:B13,2,FALSE))</f>
        <v xml:space="preserve"> </v>
      </c>
      <c r="D11" s="89"/>
      <c r="E11" s="89"/>
      <c r="F11" s="89"/>
      <c r="G11" s="15"/>
      <c r="H11" s="2"/>
    </row>
    <row r="12" spans="2:12">
      <c r="B12" s="14"/>
      <c r="H12" s="2"/>
    </row>
    <row r="13" spans="2:12" ht="8.5" customHeight="1">
      <c r="B13" s="14"/>
      <c r="H13" s="2"/>
    </row>
    <row r="14" spans="2:12" ht="15.5">
      <c r="B14" s="14"/>
      <c r="C14" s="16" t="s">
        <v>84</v>
      </c>
      <c r="F14" s="17" t="s">
        <v>73</v>
      </c>
      <c r="H14" s="2"/>
    </row>
    <row r="15" spans="2:12" ht="17.5" customHeight="1">
      <c r="B15" s="14"/>
      <c r="H15" s="2"/>
    </row>
    <row r="16" spans="2:12" hidden="1">
      <c r="B16" s="14"/>
      <c r="H16" s="2"/>
    </row>
    <row r="17" spans="2:13" ht="15.5">
      <c r="B17" s="14"/>
      <c r="C17" s="1" t="s">
        <v>72</v>
      </c>
      <c r="D17" s="1"/>
      <c r="F17" s="47">
        <f>IF(ISNA(VLOOKUP(F9,'Funding Figures'!A3:H13,8,FALSE)),0,VLOOKUP(F9,'Funding Figures'!A3:H13,8,FALSE))</f>
        <v>0</v>
      </c>
      <c r="H17" s="2"/>
    </row>
    <row r="18" spans="2:13" ht="15.5">
      <c r="B18" s="14"/>
      <c r="C18" s="1" t="s">
        <v>93</v>
      </c>
      <c r="D18" s="1"/>
      <c r="F18" s="18">
        <f>IF(ISNA(VLOOKUP(F9,'Funding Figures'!A3:H13,6,FALSE)),0,VLOOKUP(F9,'Funding Figures'!A3:H13,6,FALSE))</f>
        <v>0</v>
      </c>
      <c r="H18" s="2"/>
    </row>
    <row r="19" spans="2:13" ht="15.5">
      <c r="B19" s="14"/>
      <c r="C19" s="1" t="s">
        <v>86</v>
      </c>
      <c r="D19" s="1"/>
      <c r="F19" s="18">
        <f>F17-F18</f>
        <v>0</v>
      </c>
      <c r="H19" s="2"/>
      <c r="K19" s="48"/>
    </row>
    <row r="20" spans="2:13" ht="15.75" customHeight="1">
      <c r="B20" s="14"/>
      <c r="C20" s="1"/>
      <c r="D20" s="1"/>
      <c r="F20" s="1"/>
      <c r="H20" s="2"/>
    </row>
    <row r="21" spans="2:13" ht="11.15" customHeight="1">
      <c r="B21" s="14"/>
      <c r="C21" s="24"/>
      <c r="D21" s="1"/>
      <c r="F21" s="1"/>
      <c r="H21" s="2"/>
    </row>
    <row r="22" spans="2:13" ht="15.5">
      <c r="B22" s="14"/>
      <c r="C22" s="8" t="s">
        <v>80</v>
      </c>
      <c r="D22" s="1"/>
      <c r="F22" s="1"/>
      <c r="H22" s="2"/>
    </row>
    <row r="23" spans="2:13" ht="47" customHeight="1">
      <c r="B23" s="14"/>
      <c r="C23" s="34"/>
      <c r="D23" s="82" t="s">
        <v>82</v>
      </c>
      <c r="E23" s="82" t="s">
        <v>81</v>
      </c>
      <c r="F23" s="82" t="s">
        <v>83</v>
      </c>
      <c r="H23" s="2"/>
    </row>
    <row r="24" spans="2:13" ht="15.5">
      <c r="B24" s="14"/>
      <c r="C24" s="1" t="s">
        <v>3</v>
      </c>
      <c r="D24" s="3"/>
      <c r="E24" s="3"/>
      <c r="F24" s="4">
        <f>D24-E24</f>
        <v>0</v>
      </c>
      <c r="H24" s="2"/>
      <c r="K24" s="49"/>
    </row>
    <row r="25" spans="2:13" ht="15.5">
      <c r="B25" s="14"/>
      <c r="C25" s="1" t="s">
        <v>4</v>
      </c>
      <c r="D25" s="3"/>
      <c r="E25" s="3"/>
      <c r="F25" s="4">
        <f t="shared" ref="F25:F26" si="0">D25-E25</f>
        <v>0</v>
      </c>
      <c r="H25" s="2"/>
    </row>
    <row r="26" spans="2:13" ht="15.5">
      <c r="B26" s="14"/>
      <c r="C26" s="1" t="s">
        <v>5</v>
      </c>
      <c r="D26" s="3"/>
      <c r="E26" s="3"/>
      <c r="F26" s="4">
        <f t="shared" si="0"/>
        <v>0</v>
      </c>
      <c r="H26" s="2"/>
    </row>
    <row r="27" spans="2:13" ht="15.5">
      <c r="B27" s="14"/>
      <c r="C27" s="1" t="s">
        <v>6</v>
      </c>
      <c r="D27" s="4">
        <f t="shared" ref="D27:E27" si="1">SUM(D24:D26)</f>
        <v>0</v>
      </c>
      <c r="E27" s="4">
        <f t="shared" si="1"/>
        <v>0</v>
      </c>
      <c r="F27" s="4">
        <f>SUM(F24:F26)</f>
        <v>0</v>
      </c>
      <c r="H27" s="2"/>
    </row>
    <row r="28" spans="2:13" ht="11.15" customHeight="1">
      <c r="B28" s="14"/>
      <c r="C28" s="1"/>
      <c r="D28" s="1"/>
      <c r="F28" s="1"/>
      <c r="H28" s="2"/>
      <c r="K28" s="50"/>
      <c r="L28" s="50"/>
      <c r="M28" s="50"/>
    </row>
    <row r="29" spans="2:13" ht="15.5">
      <c r="B29" s="14"/>
      <c r="C29" s="8" t="s">
        <v>88</v>
      </c>
      <c r="D29" s="1"/>
      <c r="F29" s="1"/>
      <c r="H29" s="2"/>
    </row>
    <row r="30" spans="2:13" ht="46.5" customHeight="1">
      <c r="B30" s="14"/>
      <c r="C30" s="34"/>
      <c r="D30" s="82" t="s">
        <v>82</v>
      </c>
      <c r="E30" s="82" t="s">
        <v>81</v>
      </c>
      <c r="F30" s="82" t="s">
        <v>83</v>
      </c>
      <c r="H30" s="2"/>
    </row>
    <row r="31" spans="2:13" ht="15.5">
      <c r="B31" s="14"/>
      <c r="C31" s="1" t="s">
        <v>7</v>
      </c>
      <c r="D31" s="3"/>
      <c r="E31" s="3"/>
      <c r="F31" s="4">
        <f>D31-E31</f>
        <v>0</v>
      </c>
      <c r="H31" s="35" t="s">
        <v>8</v>
      </c>
    </row>
    <row r="32" spans="2:13" ht="15.5">
      <c r="B32" s="14"/>
      <c r="C32" s="1" t="s">
        <v>4</v>
      </c>
      <c r="D32" s="3"/>
      <c r="E32" s="3"/>
      <c r="F32" s="4">
        <f t="shared" ref="F32:F33" si="2">D32-E32</f>
        <v>0</v>
      </c>
      <c r="H32" s="2"/>
    </row>
    <row r="33" spans="2:8" ht="15.5">
      <c r="B33" s="14"/>
      <c r="C33" s="1" t="s">
        <v>5</v>
      </c>
      <c r="D33" s="3"/>
      <c r="E33" s="3"/>
      <c r="F33" s="4">
        <f t="shared" si="2"/>
        <v>0</v>
      </c>
      <c r="H33" s="2"/>
    </row>
    <row r="34" spans="2:8" ht="15.5">
      <c r="B34" s="14"/>
      <c r="C34" s="1" t="s">
        <v>9</v>
      </c>
      <c r="D34" s="4">
        <f t="shared" ref="D34" si="3">SUM(D31:D33)</f>
        <v>0</v>
      </c>
      <c r="E34" s="4">
        <f t="shared" ref="E34" si="4">SUM(E31:E33)</f>
        <v>0</v>
      </c>
      <c r="F34" s="4">
        <f>SUM(F31:F33)</f>
        <v>0</v>
      </c>
      <c r="H34" s="2"/>
    </row>
    <row r="35" spans="2:8" ht="8.5" customHeight="1">
      <c r="B35" s="14"/>
      <c r="C35" s="1"/>
      <c r="D35" s="1"/>
      <c r="F35" s="1"/>
      <c r="H35" s="2"/>
    </row>
    <row r="36" spans="2:8" ht="15.5">
      <c r="B36" s="14"/>
      <c r="C36" s="8"/>
      <c r="D36" s="1"/>
      <c r="F36" s="1"/>
      <c r="H36" s="2"/>
    </row>
    <row r="37" spans="2:8" ht="15.5">
      <c r="B37" s="14"/>
      <c r="C37" s="24" t="s">
        <v>10</v>
      </c>
      <c r="D37" s="1"/>
      <c r="F37" s="1"/>
      <c r="H37" s="2"/>
    </row>
    <row r="38" spans="2:8" ht="15.5">
      <c r="B38" s="14"/>
      <c r="C38" s="1" t="s">
        <v>11</v>
      </c>
      <c r="D38" s="1"/>
      <c r="F38" s="4">
        <f>(F25+F26+F32+F33)/2</f>
        <v>0</v>
      </c>
      <c r="H38" s="2"/>
    </row>
    <row r="39" spans="2:8" ht="15.5">
      <c r="B39" s="14"/>
      <c r="C39" s="25" t="s">
        <v>12</v>
      </c>
      <c r="D39" s="1"/>
      <c r="F39" s="4">
        <f>(F31+F24)/2</f>
        <v>0</v>
      </c>
      <c r="H39" s="35" t="s">
        <v>13</v>
      </c>
    </row>
    <row r="40" spans="2:8" ht="15.5">
      <c r="B40" s="14"/>
      <c r="D40" s="1"/>
      <c r="F40" s="1"/>
      <c r="H40" s="2"/>
    </row>
    <row r="41" spans="2:8" ht="10.4" customHeight="1">
      <c r="B41" s="14"/>
      <c r="C41" s="1"/>
      <c r="D41" s="1"/>
      <c r="F41" s="1"/>
      <c r="H41" s="2"/>
    </row>
    <row r="42" spans="2:8" ht="15.5">
      <c r="B42" s="14"/>
      <c r="C42" s="1" t="s">
        <v>85</v>
      </c>
      <c r="D42" s="1"/>
      <c r="F42" s="4">
        <f>IF(F31&gt;F39,F31,F39)</f>
        <v>0</v>
      </c>
      <c r="H42" s="2"/>
    </row>
    <row r="43" spans="2:8" ht="10.4" customHeight="1">
      <c r="B43" s="14"/>
      <c r="C43" s="1"/>
      <c r="D43" s="1"/>
      <c r="F43" s="1"/>
      <c r="H43" s="2"/>
    </row>
    <row r="44" spans="2:8" ht="15.5">
      <c r="B44" s="14"/>
      <c r="C44" s="1" t="s">
        <v>14</v>
      </c>
      <c r="D44" s="1"/>
      <c r="F44" s="4">
        <f>F38+F42</f>
        <v>0</v>
      </c>
      <c r="H44" s="2"/>
    </row>
    <row r="45" spans="2:8" ht="9.65" customHeight="1">
      <c r="B45" s="14"/>
      <c r="C45" s="1"/>
      <c r="D45" s="1"/>
      <c r="F45" s="1"/>
      <c r="H45" s="2"/>
    </row>
    <row r="46" spans="2:8" ht="15.5">
      <c r="B46" s="14"/>
      <c r="C46" s="1" t="s">
        <v>15</v>
      </c>
      <c r="D46" s="1"/>
      <c r="F46" s="5">
        <v>2.5299999999999998</v>
      </c>
      <c r="H46" s="2"/>
    </row>
    <row r="47" spans="2:8" ht="15.5">
      <c r="B47" s="14"/>
      <c r="C47" s="1" t="s">
        <v>16</v>
      </c>
      <c r="D47" s="1"/>
      <c r="F47" s="5">
        <f>F44*F46*190</f>
        <v>0</v>
      </c>
      <c r="H47" s="2"/>
    </row>
    <row r="48" spans="2:8" ht="9" customHeight="1">
      <c r="B48" s="14"/>
      <c r="C48" s="1"/>
      <c r="D48" s="1"/>
      <c r="F48" s="1"/>
      <c r="H48" s="2"/>
    </row>
    <row r="49" spans="2:10" ht="15.5">
      <c r="B49" s="14"/>
      <c r="C49" s="1" t="s">
        <v>74</v>
      </c>
      <c r="D49" s="1"/>
      <c r="F49" s="5">
        <f>(F47/12)*7</f>
        <v>0</v>
      </c>
      <c r="H49" s="2"/>
      <c r="J49" s="22"/>
    </row>
    <row r="50" spans="2:10" ht="10.4" customHeight="1" thickBot="1">
      <c r="B50" s="14"/>
      <c r="C50" s="1"/>
      <c r="D50" s="1"/>
      <c r="F50" s="1"/>
      <c r="H50" s="2"/>
    </row>
    <row r="51" spans="2:10" ht="16" thickBot="1">
      <c r="B51" s="14"/>
      <c r="C51" s="7" t="s">
        <v>17</v>
      </c>
      <c r="D51" s="1"/>
      <c r="F51" s="9">
        <f>F19-F49</f>
        <v>0</v>
      </c>
      <c r="G51" t="s">
        <v>18</v>
      </c>
      <c r="H51" s="2"/>
    </row>
    <row r="52" spans="2:10" ht="10.4" customHeight="1" thickBot="1">
      <c r="B52" s="14"/>
      <c r="C52" s="1"/>
      <c r="D52" s="1"/>
      <c r="E52" s="1"/>
      <c r="F52" s="1"/>
      <c r="H52" s="2"/>
    </row>
    <row r="53" spans="2:10" ht="16" thickBot="1">
      <c r="B53" s="14"/>
      <c r="C53" s="6" t="s">
        <v>19</v>
      </c>
      <c r="D53" s="1"/>
      <c r="E53" s="1"/>
      <c r="F53" s="10" t="str">
        <f>IF(F51&gt;0,"CREDITOR",IF(F51&lt;0,"DEBTOR",""))</f>
        <v/>
      </c>
      <c r="H53" s="2"/>
    </row>
    <row r="54" spans="2:10" ht="15.5">
      <c r="B54" s="14"/>
      <c r="C54" s="6" t="s">
        <v>20</v>
      </c>
      <c r="D54" s="1"/>
      <c r="E54" s="1"/>
      <c r="F54" s="1"/>
      <c r="H54" s="2"/>
    </row>
    <row r="55" spans="2:10" ht="10.4" customHeight="1">
      <c r="B55" s="14"/>
      <c r="C55" s="6"/>
      <c r="D55" s="1"/>
      <c r="E55" s="1"/>
      <c r="F55" s="1"/>
      <c r="H55" s="2"/>
    </row>
    <row r="56" spans="2:10" ht="5.5" customHeight="1">
      <c r="B56" s="14"/>
      <c r="C56" s="1"/>
      <c r="D56" s="1"/>
      <c r="E56" s="1"/>
      <c r="F56" s="1"/>
      <c r="H56" s="2"/>
    </row>
    <row r="57" spans="2:10" ht="15.5">
      <c r="B57" s="14"/>
      <c r="C57" s="7" t="s">
        <v>75</v>
      </c>
      <c r="D57" s="1"/>
      <c r="F57" s="5">
        <f>F47-F19</f>
        <v>0</v>
      </c>
      <c r="H57" s="2"/>
    </row>
    <row r="58" spans="2:10" ht="9.65" customHeight="1">
      <c r="B58" s="14"/>
      <c r="C58" s="1"/>
      <c r="D58" s="1"/>
      <c r="F58" s="1"/>
      <c r="H58" s="2"/>
    </row>
    <row r="59" spans="2:10" ht="15.5">
      <c r="B59" s="14"/>
      <c r="C59" s="1" t="s">
        <v>89</v>
      </c>
      <c r="D59" s="1"/>
      <c r="F59" s="5">
        <f>-F51</f>
        <v>0</v>
      </c>
      <c r="H59" s="2"/>
    </row>
    <row r="60" spans="2:10" ht="8.5" customHeight="1">
      <c r="B60" s="14"/>
      <c r="C60" s="1"/>
      <c r="D60" s="1"/>
      <c r="F60" s="1"/>
      <c r="H60" s="2"/>
    </row>
    <row r="61" spans="2:10" ht="15.5">
      <c r="B61" s="14"/>
      <c r="C61" s="1" t="s">
        <v>90</v>
      </c>
      <c r="D61" s="1"/>
      <c r="F61" s="5">
        <f>F57-F59</f>
        <v>0</v>
      </c>
      <c r="H61" s="2"/>
      <c r="J61" s="22"/>
    </row>
    <row r="62" spans="2:10" ht="15.5">
      <c r="B62" s="14"/>
      <c r="C62" s="1"/>
      <c r="D62" s="1"/>
      <c r="F62" s="1"/>
      <c r="H62" s="2"/>
    </row>
    <row r="63" spans="2:10" ht="5.5" customHeight="1">
      <c r="B63" s="14"/>
      <c r="C63" s="1"/>
      <c r="D63" s="1"/>
      <c r="F63" s="1"/>
      <c r="H63" s="2"/>
    </row>
    <row r="64" spans="2:10" ht="15" customHeight="1">
      <c r="B64" s="14"/>
      <c r="C64" s="31" t="s">
        <v>21</v>
      </c>
      <c r="D64" s="31"/>
      <c r="E64" s="31"/>
      <c r="F64" s="31"/>
      <c r="G64" s="31"/>
      <c r="H64" s="32"/>
    </row>
    <row r="65" spans="2:11">
      <c r="B65" s="14"/>
      <c r="C65" s="26" t="s">
        <v>92</v>
      </c>
      <c r="D65" s="26"/>
      <c r="E65" s="27"/>
      <c r="F65" s="28">
        <f>F47/12*5</f>
        <v>0</v>
      </c>
      <c r="H65" s="2"/>
      <c r="K65" s="22"/>
    </row>
    <row r="66" spans="2:11" ht="15" thickBot="1">
      <c r="B66" s="19"/>
      <c r="C66" s="29" t="s">
        <v>91</v>
      </c>
      <c r="D66" s="20"/>
      <c r="E66" s="20"/>
      <c r="F66" s="30">
        <f>F61-F65</f>
        <v>0</v>
      </c>
      <c r="G66" s="20"/>
      <c r="H66" s="21"/>
    </row>
  </sheetData>
  <mergeCells count="5">
    <mergeCell ref="C11:F11"/>
    <mergeCell ref="C3:E3"/>
    <mergeCell ref="C4:E4"/>
    <mergeCell ref="C7:F7"/>
    <mergeCell ref="K7:L8"/>
  </mergeCells>
  <hyperlinks>
    <hyperlink ref="K7:L8" location="'Front Sheet Tool Opens on'!A1" display="BACK TO FRONT SHEET" xr:uid="{00000000-0004-0000-0000-000000000000}"/>
  </hyperlinks>
  <pageMargins left="0.7" right="0.7" top="0.75" bottom="0.75" header="0.3" footer="0.3"/>
  <pageSetup paperSize="9" scale="82" orientation="portrait" r:id="rId1"/>
  <ignoredErrors>
    <ignoredError sqref="F24:F26 F31:F3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37"/>
  <sheetViews>
    <sheetView workbookViewId="0">
      <selection activeCell="B2" sqref="B2"/>
    </sheetView>
  </sheetViews>
  <sheetFormatPr defaultColWidth="9.1796875" defaultRowHeight="14.5"/>
  <cols>
    <col min="1" max="1" width="9.453125" style="40" customWidth="1"/>
    <col min="2" max="2" width="52.453125" style="40" customWidth="1"/>
    <col min="3" max="3" width="15.54296875" style="40" customWidth="1"/>
    <col min="4" max="4" width="14.1796875" style="40" hidden="1" customWidth="1"/>
    <col min="5" max="5" width="8.26953125" style="40" hidden="1" customWidth="1"/>
    <col min="6" max="6" width="14.1796875" style="40" customWidth="1"/>
    <col min="7" max="8" width="16" style="40" customWidth="1"/>
    <col min="9" max="9" width="9.1796875" style="40" customWidth="1"/>
    <col min="10" max="10" width="26.54296875" style="40" customWidth="1"/>
    <col min="11" max="27" width="9.1796875" style="40" customWidth="1"/>
    <col min="28" max="16384" width="9.1796875" style="40"/>
  </cols>
  <sheetData>
    <row r="1" spans="1:10" ht="31">
      <c r="A1" s="36"/>
      <c r="B1" s="62" t="s">
        <v>22</v>
      </c>
      <c r="C1" s="37"/>
      <c r="D1" s="38"/>
      <c r="E1" s="38"/>
      <c r="F1" s="38"/>
      <c r="G1" s="38"/>
      <c r="H1" s="39" t="s">
        <v>23</v>
      </c>
    </row>
    <row r="2" spans="1:10" ht="124">
      <c r="A2" s="41"/>
      <c r="B2" s="37" t="s">
        <v>24</v>
      </c>
      <c r="C2" s="37" t="s">
        <v>25</v>
      </c>
      <c r="D2" s="74" t="s">
        <v>26</v>
      </c>
      <c r="E2" s="74" t="s">
        <v>27</v>
      </c>
      <c r="F2" s="88" t="s">
        <v>95</v>
      </c>
      <c r="G2" s="88" t="s">
        <v>96</v>
      </c>
      <c r="H2" s="88" t="s">
        <v>94</v>
      </c>
    </row>
    <row r="3" spans="1:10" ht="15.5">
      <c r="A3" s="42">
        <v>102351</v>
      </c>
      <c r="B3" s="43" t="s">
        <v>28</v>
      </c>
      <c r="C3" s="83">
        <f>'[1]Maintained Schools'!$Z$4848</f>
        <v>67</v>
      </c>
      <c r="D3" s="44"/>
      <c r="E3" s="44"/>
      <c r="F3" s="85">
        <f>'[2]2023-24'!$C$43</f>
        <v>12115</v>
      </c>
      <c r="G3" s="85">
        <f>'[1]Maintained Schools'!$K$4848</f>
        <v>18788</v>
      </c>
      <c r="H3" s="86">
        <f>F3+G3</f>
        <v>30903</v>
      </c>
    </row>
    <row r="4" spans="1:10" ht="15.5">
      <c r="A4" s="42">
        <v>103455</v>
      </c>
      <c r="B4" s="43" t="s">
        <v>29</v>
      </c>
      <c r="C4" s="83">
        <f>'[1]Maintained Schools'!$Z$4822</f>
        <v>245</v>
      </c>
      <c r="D4" s="44"/>
      <c r="E4" s="44"/>
      <c r="F4" s="85">
        <f>'[3]2023-24'!$C$42</f>
        <v>35525</v>
      </c>
      <c r="G4" s="85">
        <f>'[1]Maintained Schools'!$K$4822</f>
        <v>68701</v>
      </c>
      <c r="H4" s="86">
        <f t="shared" ref="H4:H13" si="0">F4+G4</f>
        <v>104226</v>
      </c>
    </row>
    <row r="5" spans="1:10" ht="15.5">
      <c r="A5" s="42" t="s">
        <v>30</v>
      </c>
      <c r="B5" s="43" t="s">
        <v>31</v>
      </c>
      <c r="C5" s="83">
        <f>'[1]Maintained Schools'!$Z$4823</f>
        <v>242</v>
      </c>
      <c r="D5" s="44"/>
      <c r="E5" s="44"/>
      <c r="F5" s="85">
        <f>'[4]2023-24'!$C$38</f>
        <v>50044</v>
      </c>
      <c r="G5" s="85">
        <f>'[1]Maintained Schools'!$K$4823</f>
        <v>67859</v>
      </c>
      <c r="H5" s="86">
        <f t="shared" si="0"/>
        <v>117903</v>
      </c>
    </row>
    <row r="6" spans="1:10" ht="15.5">
      <c r="A6" s="42">
        <v>103561</v>
      </c>
      <c r="B6" s="43" t="s">
        <v>32</v>
      </c>
      <c r="C6" s="83">
        <f>'[1]Maintained Schools'!$Z$9419</f>
        <v>116</v>
      </c>
      <c r="D6" s="44"/>
      <c r="E6" s="44"/>
      <c r="F6" s="85">
        <f>'[5]2023-24'!$C$42</f>
        <v>30012</v>
      </c>
      <c r="G6" s="85">
        <f>'[1]Maintained Schools'!$K$9419</f>
        <v>32528</v>
      </c>
      <c r="H6" s="86">
        <f t="shared" si="0"/>
        <v>62540</v>
      </c>
    </row>
    <row r="7" spans="1:10" ht="15.5">
      <c r="A7" s="42">
        <v>105038</v>
      </c>
      <c r="B7" s="78" t="s">
        <v>33</v>
      </c>
      <c r="C7" s="84">
        <v>0</v>
      </c>
      <c r="D7" s="79"/>
      <c r="E7" s="79"/>
      <c r="F7" s="87"/>
      <c r="G7" s="87"/>
      <c r="H7" s="87">
        <f t="shared" si="0"/>
        <v>0</v>
      </c>
    </row>
    <row r="8" spans="1:10" ht="15.5">
      <c r="A8" s="42">
        <v>103507</v>
      </c>
      <c r="B8" s="43" t="s">
        <v>34</v>
      </c>
      <c r="C8" s="83">
        <f>'[1]Maintained Schools'!$Z$4860</f>
        <v>139</v>
      </c>
      <c r="D8" s="44"/>
      <c r="E8" s="44"/>
      <c r="F8" s="85">
        <f>'[6]2023-24'!$C$42</f>
        <v>31996</v>
      </c>
      <c r="G8" s="85">
        <f>'[1]Maintained Schools'!$K$4860</f>
        <v>38978.000000000007</v>
      </c>
      <c r="H8" s="86">
        <f t="shared" si="0"/>
        <v>70974</v>
      </c>
    </row>
    <row r="9" spans="1:10" ht="15.5">
      <c r="A9" s="42">
        <v>103551</v>
      </c>
      <c r="B9" s="78" t="s">
        <v>35</v>
      </c>
      <c r="C9" s="84">
        <v>0</v>
      </c>
      <c r="D9" s="79"/>
      <c r="E9" s="79"/>
      <c r="F9" s="87"/>
      <c r="G9" s="87"/>
      <c r="H9" s="87">
        <f t="shared" si="0"/>
        <v>0</v>
      </c>
    </row>
    <row r="10" spans="1:10" ht="15.5">
      <c r="A10" s="42">
        <v>107272</v>
      </c>
      <c r="B10" s="43" t="s">
        <v>36</v>
      </c>
      <c r="C10" s="83">
        <f>'[1]Maintained Schools'!$Z$4846</f>
        <v>220</v>
      </c>
      <c r="D10" s="44"/>
      <c r="E10" s="44"/>
      <c r="F10" s="85">
        <f>'[7]2023-24'!$C$38</f>
        <v>44110</v>
      </c>
      <c r="G10" s="85">
        <f>'[1]Maintained Schools'!$K$4846</f>
        <v>61690</v>
      </c>
      <c r="H10" s="86">
        <f t="shared" si="0"/>
        <v>105800</v>
      </c>
    </row>
    <row r="11" spans="1:10" ht="15.5">
      <c r="A11" s="42">
        <v>102290</v>
      </c>
      <c r="B11" s="43" t="s">
        <v>37</v>
      </c>
      <c r="C11" s="83">
        <f>'[1]Maintained Schools'!$Z$5010</f>
        <v>132.5</v>
      </c>
      <c r="D11" s="44"/>
      <c r="E11" s="44"/>
      <c r="F11" s="85">
        <f>'[8]2023-24 (2)'!$C$42</f>
        <v>23676</v>
      </c>
      <c r="G11" s="85">
        <f>'[1]Maintained Schools'!$K$5010</f>
        <v>37155</v>
      </c>
      <c r="H11" s="86">
        <f t="shared" si="0"/>
        <v>60831</v>
      </c>
    </row>
    <row r="12" spans="1:10" ht="15.5">
      <c r="A12" s="42">
        <v>103111</v>
      </c>
      <c r="B12" s="43" t="s">
        <v>38</v>
      </c>
      <c r="C12" s="83">
        <f>'[1]Maintained Schools'!$Z$4957</f>
        <v>174</v>
      </c>
      <c r="D12" s="44"/>
      <c r="E12" s="44"/>
      <c r="F12" s="85">
        <f>'[9]2023-24'!$C$38</f>
        <v>33865</v>
      </c>
      <c r="G12" s="85">
        <f>'[1]Maintained Schools'!$K$4957</f>
        <v>48792</v>
      </c>
      <c r="H12" s="86">
        <f t="shared" si="0"/>
        <v>82657</v>
      </c>
    </row>
    <row r="13" spans="1:10" ht="15.5">
      <c r="A13" s="42">
        <v>104791</v>
      </c>
      <c r="B13" s="43" t="s">
        <v>39</v>
      </c>
      <c r="C13" s="83">
        <f>'[1]Maintained Schools'!$Z$4847</f>
        <v>324</v>
      </c>
      <c r="D13" s="44"/>
      <c r="E13" s="44"/>
      <c r="F13" s="85">
        <f>'[10]2023-24'!$C$38</f>
        <v>62751</v>
      </c>
      <c r="G13" s="85">
        <f>'[1]Maintained Schools'!$K$4847</f>
        <v>90852.999999999985</v>
      </c>
      <c r="H13" s="86">
        <f t="shared" si="0"/>
        <v>153604</v>
      </c>
    </row>
    <row r="14" spans="1:10">
      <c r="A14" s="36"/>
      <c r="B14" s="46"/>
      <c r="C14" s="36"/>
      <c r="D14" s="36"/>
      <c r="E14" s="36"/>
      <c r="F14" s="36"/>
      <c r="G14" s="36"/>
      <c r="H14" s="36"/>
    </row>
    <row r="15" spans="1:10">
      <c r="A15" s="42"/>
      <c r="B15" s="75" t="s">
        <v>29</v>
      </c>
      <c r="C15" s="45"/>
      <c r="D15" s="45"/>
      <c r="E15" s="45"/>
      <c r="F15" s="76"/>
      <c r="G15" s="76"/>
      <c r="H15" s="77">
        <f>SUM(F15:G15)</f>
        <v>0</v>
      </c>
      <c r="J15" s="80"/>
    </row>
    <row r="16" spans="1:10">
      <c r="A16" s="42"/>
      <c r="B16" s="75" t="s">
        <v>31</v>
      </c>
      <c r="C16" s="45"/>
      <c r="D16" s="45"/>
      <c r="E16" s="45"/>
      <c r="F16" s="76"/>
      <c r="G16" s="76"/>
      <c r="H16" s="77">
        <f t="shared" ref="H16:H25" si="1">SUM(F16:G16)</f>
        <v>0</v>
      </c>
      <c r="J16" s="80"/>
    </row>
    <row r="17" spans="1:10">
      <c r="A17" s="42"/>
      <c r="B17" s="75" t="s">
        <v>36</v>
      </c>
      <c r="C17" s="45"/>
      <c r="D17" s="45"/>
      <c r="E17" s="45"/>
      <c r="F17" s="76"/>
      <c r="G17" s="76"/>
      <c r="H17" s="77">
        <f t="shared" si="1"/>
        <v>0</v>
      </c>
      <c r="J17" s="80"/>
    </row>
    <row r="18" spans="1:10">
      <c r="A18" s="36"/>
      <c r="B18" s="75" t="s">
        <v>39</v>
      </c>
      <c r="C18" s="36"/>
      <c r="D18" s="36"/>
      <c r="E18" s="36"/>
      <c r="F18" s="76"/>
      <c r="G18" s="76"/>
      <c r="H18" s="77">
        <f t="shared" si="1"/>
        <v>0</v>
      </c>
      <c r="J18" s="80"/>
    </row>
    <row r="19" spans="1:10">
      <c r="A19" s="36"/>
      <c r="B19" s="75" t="s">
        <v>28</v>
      </c>
      <c r="C19" s="36"/>
      <c r="D19" s="36"/>
      <c r="E19" s="36"/>
      <c r="F19" s="76"/>
      <c r="G19" s="76"/>
      <c r="H19" s="77">
        <f t="shared" si="1"/>
        <v>0</v>
      </c>
      <c r="J19" s="80"/>
    </row>
    <row r="20" spans="1:10">
      <c r="B20" s="75" t="s">
        <v>35</v>
      </c>
      <c r="F20" s="76"/>
      <c r="G20" s="76"/>
      <c r="H20" s="77">
        <f t="shared" si="1"/>
        <v>0</v>
      </c>
      <c r="J20" s="80"/>
    </row>
    <row r="21" spans="1:10">
      <c r="B21" s="75" t="s">
        <v>34</v>
      </c>
      <c r="F21" s="76"/>
      <c r="G21" s="76"/>
      <c r="H21" s="77">
        <f t="shared" si="1"/>
        <v>0</v>
      </c>
      <c r="J21" s="80"/>
    </row>
    <row r="22" spans="1:10">
      <c r="B22" s="75" t="s">
        <v>38</v>
      </c>
      <c r="F22" s="76"/>
      <c r="G22" s="76"/>
      <c r="H22" s="77">
        <f t="shared" si="1"/>
        <v>0</v>
      </c>
      <c r="J22" s="80"/>
    </row>
    <row r="23" spans="1:10">
      <c r="B23" s="75" t="s">
        <v>37</v>
      </c>
      <c r="F23" s="76"/>
      <c r="G23" s="76"/>
      <c r="H23" s="77">
        <f t="shared" si="1"/>
        <v>0</v>
      </c>
      <c r="J23" s="80"/>
    </row>
    <row r="24" spans="1:10">
      <c r="B24" s="75" t="s">
        <v>32</v>
      </c>
      <c r="F24" s="76"/>
      <c r="G24" s="76"/>
      <c r="H24" s="77">
        <f t="shared" si="1"/>
        <v>0</v>
      </c>
      <c r="J24" s="80"/>
    </row>
    <row r="25" spans="1:10">
      <c r="B25" s="75" t="s">
        <v>33</v>
      </c>
      <c r="F25" s="76"/>
      <c r="G25" s="76"/>
      <c r="H25" s="77">
        <f t="shared" si="1"/>
        <v>0</v>
      </c>
      <c r="J25" s="80"/>
    </row>
    <row r="27" spans="1:10">
      <c r="B27" s="75"/>
      <c r="C27" s="81"/>
    </row>
    <row r="28" spans="1:10">
      <c r="B28" s="75"/>
      <c r="C28" s="81"/>
    </row>
    <row r="29" spans="1:10">
      <c r="B29" s="75"/>
      <c r="C29" s="81"/>
    </row>
    <row r="30" spans="1:10">
      <c r="B30" s="75"/>
      <c r="C30" s="81"/>
    </row>
    <row r="31" spans="1:10">
      <c r="B31" s="75"/>
      <c r="C31" s="81"/>
    </row>
    <row r="32" spans="1:10">
      <c r="B32" s="75"/>
      <c r="C32" s="81"/>
    </row>
    <row r="33" spans="2:3">
      <c r="B33" s="75"/>
      <c r="C33" s="81"/>
    </row>
    <row r="34" spans="2:3">
      <c r="B34" s="75"/>
      <c r="C34" s="81"/>
    </row>
    <row r="35" spans="2:3">
      <c r="B35" s="75"/>
      <c r="C35" s="81"/>
    </row>
    <row r="36" spans="2:3">
      <c r="B36" s="75"/>
      <c r="C36" s="81"/>
    </row>
    <row r="37" spans="2:3">
      <c r="B37" s="75"/>
      <c r="C37" s="81"/>
    </row>
  </sheetData>
  <sheetProtection algorithmName="SHA-512" hashValue="o7eGJdIKCZTpa6Pc5MMQQh8qIx5Hzr0Gsl1iuRQMJnDIOb+CoAk4aoN3XY4bNpXaX+r2rRwn4RaQXJox2wxcvw==" saltValue="pZBPtiJTL9NtD/f9zElIGQ==" spinCount="100000" sheet="1" objects="1" scenarios="1"/>
  <pageMargins left="0.7" right="0.7" top="0.75" bottom="0.75" header="0.3" footer="0.3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M32"/>
  <sheetViews>
    <sheetView topLeftCell="A15" workbookViewId="0">
      <selection activeCell="P17" sqref="P17"/>
    </sheetView>
  </sheetViews>
  <sheetFormatPr defaultColWidth="9.1796875" defaultRowHeight="14.5"/>
  <sheetData>
    <row r="2" spans="2:13"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2:13" ht="15" customHeight="1">
      <c r="B3" s="104" t="s">
        <v>40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6"/>
    </row>
    <row r="4" spans="2:13">
      <c r="B4" s="54"/>
      <c r="M4" s="55"/>
    </row>
    <row r="5" spans="2:13">
      <c r="B5" s="54"/>
      <c r="C5" s="98" t="s">
        <v>41</v>
      </c>
      <c r="D5" s="98"/>
      <c r="E5" s="98"/>
      <c r="F5" s="98"/>
      <c r="G5" s="98"/>
      <c r="H5" s="98"/>
      <c r="I5" s="98"/>
      <c r="J5" s="98"/>
      <c r="K5" s="98"/>
      <c r="L5" s="98"/>
      <c r="M5" s="99"/>
    </row>
    <row r="6" spans="2:13">
      <c r="B6" s="54"/>
      <c r="M6" s="55"/>
    </row>
    <row r="7" spans="2:13">
      <c r="B7" s="54"/>
      <c r="C7" s="100" t="s">
        <v>42</v>
      </c>
      <c r="D7" s="100"/>
      <c r="E7" s="100"/>
      <c r="F7" s="100"/>
      <c r="G7" s="100"/>
      <c r="H7" s="100"/>
      <c r="I7" s="100"/>
      <c r="J7" s="100"/>
      <c r="K7" s="100"/>
      <c r="L7" s="100"/>
      <c r="M7" s="101"/>
    </row>
    <row r="8" spans="2:13">
      <c r="B8" s="54"/>
      <c r="M8" s="55"/>
    </row>
    <row r="9" spans="2:13">
      <c r="B9" s="54"/>
      <c r="C9" s="98" t="s">
        <v>76</v>
      </c>
      <c r="D9" s="98"/>
      <c r="E9" s="98"/>
      <c r="F9" s="98"/>
      <c r="G9" s="98"/>
      <c r="H9" s="98"/>
      <c r="I9" s="98"/>
      <c r="J9" s="98"/>
      <c r="K9" s="98"/>
      <c r="L9" s="98"/>
      <c r="M9" s="99"/>
    </row>
    <row r="10" spans="2:13">
      <c r="B10" s="54"/>
      <c r="M10" s="55"/>
    </row>
    <row r="11" spans="2:13">
      <c r="B11" s="54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3"/>
    </row>
    <row r="12" spans="2:13">
      <c r="B12" s="54"/>
      <c r="M12" s="55"/>
    </row>
    <row r="13" spans="2:13">
      <c r="B13" s="54"/>
      <c r="C13" s="98" t="s">
        <v>43</v>
      </c>
      <c r="D13" s="98"/>
      <c r="E13" s="98"/>
      <c r="F13" s="98"/>
      <c r="G13" s="98"/>
      <c r="H13" s="98"/>
      <c r="I13" s="98"/>
      <c r="J13" s="98"/>
      <c r="K13" s="98"/>
      <c r="L13" s="98"/>
      <c r="M13" s="99"/>
    </row>
    <row r="14" spans="2:13">
      <c r="B14" s="54"/>
      <c r="M14" s="55"/>
    </row>
    <row r="15" spans="2:13">
      <c r="B15" s="54"/>
      <c r="C15" s="98" t="s">
        <v>44</v>
      </c>
      <c r="D15" s="98"/>
      <c r="E15" s="98"/>
      <c r="F15" s="98"/>
      <c r="G15" s="98"/>
      <c r="H15" s="98"/>
      <c r="I15" s="98"/>
      <c r="J15" s="98"/>
      <c r="K15" s="98"/>
      <c r="L15" s="98"/>
      <c r="M15" s="99"/>
    </row>
    <row r="16" spans="2:13">
      <c r="B16" s="54"/>
      <c r="M16" s="55"/>
    </row>
    <row r="17" spans="2:13">
      <c r="B17" s="54"/>
      <c r="C17" s="98" t="s">
        <v>45</v>
      </c>
      <c r="D17" s="98"/>
      <c r="E17" s="98"/>
      <c r="F17" s="98"/>
      <c r="G17" s="98"/>
      <c r="H17" s="98"/>
      <c r="I17" s="98"/>
      <c r="J17" s="98"/>
      <c r="K17" s="98"/>
      <c r="L17" s="98"/>
      <c r="M17" s="99"/>
    </row>
    <row r="18" spans="2:13">
      <c r="B18" s="54"/>
      <c r="M18" s="55"/>
    </row>
    <row r="19" spans="2:13">
      <c r="B19" s="54"/>
      <c r="C19" s="98" t="s">
        <v>46</v>
      </c>
      <c r="D19" s="98"/>
      <c r="E19" s="98"/>
      <c r="F19" s="98"/>
      <c r="G19" s="98"/>
      <c r="H19" s="98"/>
      <c r="I19" s="98"/>
      <c r="J19" s="98"/>
      <c r="K19" s="98"/>
      <c r="L19" s="98"/>
      <c r="M19" s="99"/>
    </row>
    <row r="20" spans="2:13">
      <c r="B20" s="54"/>
      <c r="M20" s="55"/>
    </row>
    <row r="21" spans="2:13">
      <c r="B21" s="54"/>
      <c r="C21" s="98" t="s">
        <v>47</v>
      </c>
      <c r="D21" s="98"/>
      <c r="E21" s="98"/>
      <c r="F21" s="98"/>
      <c r="G21" s="98"/>
      <c r="H21" s="98"/>
      <c r="I21" s="98"/>
      <c r="J21" s="98"/>
      <c r="K21" s="98"/>
      <c r="L21" s="98"/>
      <c r="M21" s="99"/>
    </row>
    <row r="22" spans="2:13">
      <c r="B22" s="54"/>
      <c r="M22" s="55"/>
    </row>
    <row r="23" spans="2:13">
      <c r="B23" s="54"/>
      <c r="C23" s="98" t="s">
        <v>48</v>
      </c>
      <c r="D23" s="98"/>
      <c r="E23" s="98"/>
      <c r="F23" s="98"/>
      <c r="G23" s="98"/>
      <c r="H23" s="98"/>
      <c r="I23" s="98"/>
      <c r="J23" s="98"/>
      <c r="K23" s="98"/>
      <c r="L23" s="98"/>
      <c r="M23" s="99"/>
    </row>
    <row r="24" spans="2:13">
      <c r="B24" s="54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7"/>
    </row>
    <row r="25" spans="2:13">
      <c r="B25" s="54"/>
      <c r="C25" s="66" t="s">
        <v>49</v>
      </c>
      <c r="D25" s="66"/>
      <c r="E25" s="66"/>
      <c r="F25" s="66"/>
      <c r="G25" s="66"/>
      <c r="H25" s="66"/>
      <c r="I25" s="66"/>
      <c r="J25" s="64"/>
      <c r="K25" s="64"/>
      <c r="L25" s="64"/>
      <c r="M25" s="65"/>
    </row>
    <row r="26" spans="2:13">
      <c r="B26" s="58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60"/>
    </row>
    <row r="29" spans="2:13">
      <c r="F29" s="94" t="s">
        <v>50</v>
      </c>
      <c r="G29" s="107"/>
      <c r="H29" s="108"/>
    </row>
    <row r="30" spans="2:13">
      <c r="F30" s="109"/>
      <c r="G30" s="110"/>
      <c r="H30" s="111"/>
    </row>
    <row r="31" spans="2:13">
      <c r="F31" s="109"/>
      <c r="G31" s="110"/>
      <c r="H31" s="111"/>
    </row>
    <row r="32" spans="2:13">
      <c r="F32" s="112"/>
      <c r="G32" s="113"/>
      <c r="H32" s="114"/>
    </row>
  </sheetData>
  <mergeCells count="12">
    <mergeCell ref="C23:M23"/>
    <mergeCell ref="F29:H32"/>
    <mergeCell ref="C13:M13"/>
    <mergeCell ref="C15:M15"/>
    <mergeCell ref="C17:M17"/>
    <mergeCell ref="C19:M19"/>
    <mergeCell ref="C21:M21"/>
    <mergeCell ref="C5:M5"/>
    <mergeCell ref="C7:M7"/>
    <mergeCell ref="C9:M9"/>
    <mergeCell ref="C11:M11"/>
    <mergeCell ref="B3:M3"/>
  </mergeCells>
  <hyperlinks>
    <hyperlink ref="F29:H32" location="UIFSM!A1" display="Back to the Tool" xr:uid="{00000000-0004-0000-0200-000000000000}"/>
  </hyperlinks>
  <pageMargins left="0.7" right="0.7" top="0.75" bottom="0.75" header="0.3" footer="0.3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M26"/>
  <sheetViews>
    <sheetView workbookViewId="0">
      <selection activeCell="P11" sqref="P11"/>
    </sheetView>
  </sheetViews>
  <sheetFormatPr defaultColWidth="9.1796875" defaultRowHeight="14.5"/>
  <cols>
    <col min="13" max="13" width="39.453125" customWidth="1"/>
  </cols>
  <sheetData>
    <row r="2" spans="2:13"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2:13" ht="15" customHeight="1">
      <c r="B3" s="104" t="s">
        <v>51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6"/>
    </row>
    <row r="4" spans="2:13">
      <c r="B4" s="54"/>
      <c r="M4" s="55"/>
    </row>
    <row r="5" spans="2:13" ht="15" customHeight="1">
      <c r="B5" s="54" t="s">
        <v>52</v>
      </c>
      <c r="C5" s="98" t="s">
        <v>53</v>
      </c>
      <c r="D5" s="98"/>
      <c r="E5" s="98"/>
      <c r="F5" s="98"/>
      <c r="G5" s="98"/>
      <c r="H5" s="98"/>
      <c r="I5" s="98"/>
      <c r="J5" s="98"/>
      <c r="K5" s="98"/>
      <c r="L5" s="98"/>
      <c r="M5" s="99"/>
    </row>
    <row r="6" spans="2:13">
      <c r="B6" s="54"/>
      <c r="C6" t="s">
        <v>54</v>
      </c>
      <c r="M6" s="55"/>
    </row>
    <row r="7" spans="2:13" ht="15" customHeight="1">
      <c r="B7" s="54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</row>
    <row r="8" spans="2:13" ht="15" customHeight="1">
      <c r="B8" s="54"/>
      <c r="C8" s="72"/>
      <c r="D8" s="72"/>
      <c r="E8" s="72"/>
      <c r="F8" s="72"/>
      <c r="G8" s="72"/>
      <c r="H8" s="72"/>
      <c r="I8" s="72"/>
      <c r="J8" s="72"/>
      <c r="K8" s="72"/>
      <c r="L8" s="72"/>
      <c r="M8" s="73"/>
    </row>
    <row r="9" spans="2:13">
      <c r="B9" s="54" t="s">
        <v>55</v>
      </c>
      <c r="C9" t="s">
        <v>56</v>
      </c>
      <c r="M9" s="55"/>
    </row>
    <row r="10" spans="2:13" ht="15" customHeight="1">
      <c r="B10" s="54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9"/>
    </row>
    <row r="11" spans="2:13">
      <c r="B11" s="54" t="s">
        <v>57</v>
      </c>
      <c r="C11" t="s">
        <v>58</v>
      </c>
      <c r="M11" s="55"/>
    </row>
    <row r="12" spans="2:13" ht="15" customHeight="1">
      <c r="B12" s="54"/>
      <c r="C12" s="98" t="s">
        <v>59</v>
      </c>
      <c r="D12" s="98"/>
      <c r="E12" s="98"/>
      <c r="F12" s="98"/>
      <c r="G12" s="98"/>
      <c r="H12" s="98"/>
      <c r="I12" s="98"/>
      <c r="J12" s="98"/>
      <c r="K12" s="98"/>
      <c r="L12" s="98"/>
      <c r="M12" s="99"/>
    </row>
    <row r="13" spans="2:13">
      <c r="B13" s="54"/>
      <c r="C13" t="s">
        <v>60</v>
      </c>
      <c r="M13" s="55"/>
    </row>
    <row r="14" spans="2:13" ht="15" customHeight="1">
      <c r="B14" s="54"/>
      <c r="M14" s="55"/>
    </row>
    <row r="15" spans="2:13">
      <c r="B15" s="54" t="s">
        <v>61</v>
      </c>
      <c r="C15" s="98" t="s">
        <v>62</v>
      </c>
      <c r="D15" s="98"/>
      <c r="E15" s="98"/>
      <c r="F15" s="98"/>
      <c r="G15" s="98"/>
      <c r="H15" s="98"/>
      <c r="I15" s="98"/>
      <c r="J15" s="98"/>
      <c r="K15" s="98"/>
      <c r="L15" s="98"/>
      <c r="M15" s="99"/>
    </row>
    <row r="16" spans="2:13" ht="15" customHeight="1">
      <c r="B16" s="54"/>
      <c r="M16" s="55"/>
    </row>
    <row r="17" spans="2:13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</row>
    <row r="18" spans="2:13"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</row>
    <row r="19" spans="2:13">
      <c r="G19" s="94" t="s">
        <v>50</v>
      </c>
      <c r="H19" s="107"/>
      <c r="I19" s="108"/>
    </row>
    <row r="20" spans="2:13">
      <c r="C20" s="56"/>
      <c r="D20" s="56"/>
      <c r="E20" s="56"/>
      <c r="F20" s="56"/>
      <c r="G20" s="109"/>
      <c r="H20" s="110"/>
      <c r="I20" s="111"/>
      <c r="J20" s="56"/>
      <c r="K20" s="56"/>
      <c r="L20" s="56"/>
      <c r="M20" s="56"/>
    </row>
    <row r="21" spans="2:13">
      <c r="G21" s="109"/>
      <c r="H21" s="110"/>
      <c r="I21" s="111"/>
    </row>
    <row r="22" spans="2:13">
      <c r="C22" s="56"/>
      <c r="D22" s="56"/>
      <c r="E22" s="56"/>
      <c r="F22" s="56"/>
      <c r="G22" s="112"/>
      <c r="H22" s="113"/>
      <c r="I22" s="114"/>
      <c r="J22" s="56"/>
      <c r="K22" s="56"/>
      <c r="L22" s="56"/>
      <c r="M22" s="56"/>
    </row>
    <row r="24" spans="2:13"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</row>
    <row r="25" spans="2:13"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</row>
    <row r="26" spans="2:13"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</row>
  </sheetData>
  <mergeCells count="10">
    <mergeCell ref="C15:M15"/>
    <mergeCell ref="C26:M26"/>
    <mergeCell ref="B3:M3"/>
    <mergeCell ref="C5:M5"/>
    <mergeCell ref="C7:M7"/>
    <mergeCell ref="C10:M10"/>
    <mergeCell ref="C12:M12"/>
    <mergeCell ref="G19:I22"/>
    <mergeCell ref="C18:M18"/>
    <mergeCell ref="C24:M24"/>
  </mergeCells>
  <hyperlinks>
    <hyperlink ref="G19:I22" location="UIFSM!A1" display="Back to the Tool" xr:uid="{00000000-0004-0000-0300-000000000000}"/>
  </hyperlinks>
  <pageMargins left="0.7" right="0.7" top="0.75" bottom="0.75" header="0.3" footer="0.3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3:O30"/>
  <sheetViews>
    <sheetView workbookViewId="0"/>
  </sheetViews>
  <sheetFormatPr defaultRowHeight="14.5"/>
  <cols>
    <col min="3" max="3" width="3" customWidth="1"/>
  </cols>
  <sheetData>
    <row r="3" spans="3:15" ht="15" customHeight="1">
      <c r="D3" s="23"/>
      <c r="E3" s="90" t="s">
        <v>0</v>
      </c>
      <c r="F3" s="105"/>
      <c r="G3" s="105"/>
      <c r="H3" s="105"/>
      <c r="I3" s="105"/>
      <c r="J3" s="105"/>
      <c r="K3" s="105"/>
      <c r="L3" s="105"/>
      <c r="M3" s="105"/>
    </row>
    <row r="4" spans="3:15" ht="15" customHeight="1">
      <c r="D4" s="63"/>
      <c r="E4" s="90" t="s">
        <v>71</v>
      </c>
      <c r="F4" s="105"/>
      <c r="G4" s="105"/>
      <c r="H4" s="105"/>
      <c r="I4" s="105"/>
      <c r="J4" s="105"/>
      <c r="K4" s="105"/>
      <c r="L4" s="105"/>
      <c r="M4" s="105"/>
    </row>
    <row r="7" spans="3:15" ht="72.75" customHeight="1">
      <c r="C7" s="51"/>
      <c r="D7" s="121" t="s">
        <v>63</v>
      </c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2"/>
    </row>
    <row r="8" spans="3:15" ht="18.5">
      <c r="C8" s="54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70"/>
    </row>
    <row r="9" spans="3:15" ht="16">
      <c r="C9" s="54"/>
      <c r="D9" s="123" t="s">
        <v>64</v>
      </c>
      <c r="E9" s="91"/>
      <c r="F9" s="91"/>
      <c r="G9" s="91"/>
      <c r="H9" s="91"/>
      <c r="I9" s="91"/>
      <c r="J9" s="91"/>
      <c r="K9" s="91"/>
      <c r="L9" s="91"/>
      <c r="M9" s="91"/>
      <c r="N9" s="91"/>
      <c r="O9" s="124"/>
    </row>
    <row r="10" spans="3:15" ht="21">
      <c r="C10" s="54"/>
      <c r="D10" s="67"/>
      <c r="E10" s="67"/>
      <c r="F10" s="67"/>
      <c r="G10" s="67"/>
      <c r="H10" s="67"/>
      <c r="I10" s="67"/>
      <c r="O10" s="55"/>
    </row>
    <row r="11" spans="3:15" ht="16.5" customHeight="1">
      <c r="C11" s="54"/>
      <c r="D11" s="115" t="s">
        <v>65</v>
      </c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6"/>
    </row>
    <row r="12" spans="3:15" ht="21">
      <c r="C12" s="54"/>
      <c r="D12" s="67"/>
      <c r="E12" s="67"/>
      <c r="F12" s="67"/>
      <c r="G12" s="67"/>
      <c r="H12" s="67"/>
      <c r="I12" s="67"/>
      <c r="O12" s="55"/>
    </row>
    <row r="13" spans="3:15" ht="16">
      <c r="C13" s="54"/>
      <c r="D13" s="115" t="s">
        <v>66</v>
      </c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6"/>
    </row>
    <row r="14" spans="3:15" ht="21">
      <c r="C14" s="54"/>
      <c r="D14" s="67"/>
      <c r="E14" s="67"/>
      <c r="F14" s="67"/>
      <c r="G14" s="67"/>
      <c r="H14" s="67"/>
      <c r="I14" s="67"/>
      <c r="O14" s="55"/>
    </row>
    <row r="15" spans="3:15" ht="18.5">
      <c r="C15" s="54"/>
      <c r="D15" s="119" t="s">
        <v>67</v>
      </c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20"/>
    </row>
    <row r="16" spans="3:15" ht="18.5">
      <c r="C16" s="54"/>
      <c r="D16" s="119" t="s">
        <v>77</v>
      </c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20"/>
    </row>
    <row r="17" spans="3:15" ht="21">
      <c r="C17" s="54"/>
      <c r="D17" s="67"/>
      <c r="E17" s="67"/>
      <c r="F17" s="67"/>
      <c r="G17" s="67"/>
      <c r="H17" s="67"/>
      <c r="I17" s="67"/>
      <c r="O17" s="55"/>
    </row>
    <row r="18" spans="3:15" ht="16">
      <c r="C18" s="54"/>
      <c r="D18" s="115" t="s">
        <v>68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6"/>
    </row>
    <row r="19" spans="3:15" ht="16">
      <c r="C19" s="54"/>
      <c r="D19" s="115" t="s">
        <v>78</v>
      </c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6"/>
    </row>
    <row r="20" spans="3:15" ht="16">
      <c r="C20" s="54"/>
      <c r="D20" s="115" t="s">
        <v>79</v>
      </c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6"/>
    </row>
    <row r="21" spans="3:15" ht="8.25" customHeight="1">
      <c r="C21" s="54"/>
      <c r="D21" s="71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8"/>
    </row>
    <row r="22" spans="3:15">
      <c r="C22" s="58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0"/>
    </row>
    <row r="23" spans="3:15" ht="21">
      <c r="D23" s="67"/>
      <c r="E23" s="67"/>
      <c r="F23" s="67"/>
      <c r="G23" s="67"/>
      <c r="H23" s="67"/>
      <c r="I23" s="67"/>
    </row>
    <row r="26" spans="3:15">
      <c r="D26" s="116" t="s">
        <v>69</v>
      </c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8"/>
    </row>
    <row r="30" spans="3:15">
      <c r="D30" s="116" t="s">
        <v>70</v>
      </c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8"/>
    </row>
  </sheetData>
  <mergeCells count="13">
    <mergeCell ref="D16:O16"/>
    <mergeCell ref="E3:M3"/>
    <mergeCell ref="E4:M4"/>
    <mergeCell ref="D7:O7"/>
    <mergeCell ref="D9:O9"/>
    <mergeCell ref="D11:O11"/>
    <mergeCell ref="D13:O13"/>
    <mergeCell ref="D15:O15"/>
    <mergeCell ref="D18:O18"/>
    <mergeCell ref="D19:O19"/>
    <mergeCell ref="D20:O20"/>
    <mergeCell ref="D26:O26"/>
    <mergeCell ref="D30:O30"/>
  </mergeCells>
  <hyperlinks>
    <hyperlink ref="D26:O26" location="'Instructions Sims Dinner Money'!A1" display="If you use Sims Dinner Money, please read these instructions" xr:uid="{00000000-0004-0000-0400-000000000000}"/>
    <hyperlink ref="D30:O30" location="'Instructions Manual'!A1" display="If you don't use Sims Dinner Money, please read these instructions" xr:uid="{00000000-0004-0000-0400-000001000000}"/>
  </hyperlinks>
  <pageMargins left="0.7" right="0.7" top="0.75" bottom="0.75" header="0.3" footer="0.3"/>
  <pageSetup paperSize="9"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d35f1f-4034-4a8f-9bcc-6a4ee66951ac">
      <Terms xmlns="http://schemas.microsoft.com/office/infopath/2007/PartnerControls"/>
    </lcf76f155ced4ddcb4097134ff3c332f>
    <View xmlns="17d35f1f-4034-4a8f-9bcc-6a4ee66951ac" xsi:nil="true"/>
    <TaxCatchAll xmlns="bc2b58c3-0543-41aa-8e57-f11f5e6f6e3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00F0653AC4B91684919D4E59A6D" ma:contentTypeVersion="17" ma:contentTypeDescription="Create a new document." ma:contentTypeScope="" ma:versionID="3f9903f68edf50069ec046d72bcf2931">
  <xsd:schema xmlns:xsd="http://www.w3.org/2001/XMLSchema" xmlns:xs="http://www.w3.org/2001/XMLSchema" xmlns:p="http://schemas.microsoft.com/office/2006/metadata/properties" xmlns:ns2="17d35f1f-4034-4a8f-9bcc-6a4ee66951ac" xmlns:ns3="bc2b58c3-0543-41aa-8e57-f11f5e6f6e36" targetNamespace="http://schemas.microsoft.com/office/2006/metadata/properties" ma:root="true" ma:fieldsID="b4e5c64d2b2904081ebcf1c0a687adda" ns2:_="" ns3:_="">
    <xsd:import namespace="17d35f1f-4034-4a8f-9bcc-6a4ee66951ac"/>
    <xsd:import namespace="bc2b58c3-0543-41aa-8e57-f11f5e6f6e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View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35f1f-4034-4a8f-9bcc-6a4ee66951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9722217-c65b-4eef-a11e-1fb9367ff2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View" ma:index="22" nillable="true" ma:displayName="View" ma:description="View" ma:format="Dropdown" ma:internalName="View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b58c3-0543-41aa-8e57-f11f5e6f6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7208a2b-a5d9-4641-b87f-7721d56cf1fb}" ma:internalName="TaxCatchAll" ma:showField="CatchAllData" ma:web="bc2b58c3-0543-41aa-8e57-f11f5e6f6e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10052E-8431-445E-8AC9-04ACBCA48D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C465C9-CCB2-4619-8BCE-C542FF4DA439}">
  <ds:schemaRefs>
    <ds:schemaRef ds:uri="http://schemas.microsoft.com/office/2006/metadata/properties"/>
    <ds:schemaRef ds:uri="http://schemas.microsoft.com/office/infopath/2007/PartnerControls"/>
    <ds:schemaRef ds:uri="17d35f1f-4034-4a8f-9bcc-6a4ee66951ac"/>
    <ds:schemaRef ds:uri="bc2b58c3-0543-41aa-8e57-f11f5e6f6e36"/>
  </ds:schemaRefs>
</ds:datastoreItem>
</file>

<file path=customXml/itemProps3.xml><?xml version="1.0" encoding="utf-8"?>
<ds:datastoreItem xmlns:ds="http://schemas.openxmlformats.org/officeDocument/2006/customXml" ds:itemID="{2967B093-14D7-4AE1-AB88-7DFF8F338A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d35f1f-4034-4a8f-9bcc-6a4ee66951ac"/>
    <ds:schemaRef ds:uri="bc2b58c3-0543-41aa-8e57-f11f5e6f6e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UIFSM</vt:lpstr>
      <vt:lpstr>Funding Figures</vt:lpstr>
      <vt:lpstr>Instructions Sims Dinner Money</vt:lpstr>
      <vt:lpstr>Instructions Manual</vt:lpstr>
      <vt:lpstr>Front Sheet Tool Opens on</vt:lpstr>
      <vt:lpstr>UIFSM!Print_Area</vt:lpstr>
    </vt:vector>
  </TitlesOfParts>
  <Manager/>
  <Company>Southend Borough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Louise Moss</dc:creator>
  <cp:keywords/>
  <dc:description/>
  <cp:lastModifiedBy>Michelle Gregory</cp:lastModifiedBy>
  <cp:revision/>
  <cp:lastPrinted>2023-01-05T15:23:50Z</cp:lastPrinted>
  <dcterms:created xsi:type="dcterms:W3CDTF">2014-08-06T11:06:06Z</dcterms:created>
  <dcterms:modified xsi:type="dcterms:W3CDTF">2024-01-09T16:30:35Z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0x0101003C4C800F0653AC4B91684919D4E59A6D</vt:lpwstr>
  </property>
  <property fmtid="{D5CDD505-2E9C-101B-9397-08002B2CF9AE}" pid="3" name="MediaServiceImageTags">
    <vt:lpwstr/>
  </property>
</Properties>
</file>