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ithl4\Downloads\"/>
    </mc:Choice>
  </mc:AlternateContent>
  <xr:revisionPtr revIDLastSave="0" documentId="8_{457236F4-1D75-41F9-A112-2875621262BF}" xr6:coauthVersionLast="47" xr6:coauthVersionMax="47" xr10:uidLastSave="{00000000-0000-0000-0000-000000000000}"/>
  <workbookProtection workbookAlgorithmName="SHA-512" workbookHashValue="bLALwNyKh67DMdzpbj0k3IGJQdaHJqI5lvW8Y63GfRfi065oiJZ/0ggw+bm0Q35bDMa11xhiuNQ5YU0g30quFA==" workbookSaltValue="PkVnHenMK90FL05Xs/0Qkg==" workbookSpinCount="100000" lockStructure="1"/>
  <bookViews>
    <workbookView xWindow="-23235" yWindow="1695" windowWidth="21600" windowHeight="11235" xr2:uid="{17D4D1A9-AED2-4BF1-8948-6372A664948E}"/>
  </bookViews>
  <sheets>
    <sheet name="2024" sheetId="6" r:id="rId1"/>
    <sheet name="2023" sheetId="5" r:id="rId2"/>
  </sheets>
  <externalReferences>
    <externalReference r:id="rId3"/>
  </externalReferences>
  <definedNames>
    <definedName name="_xlnm.Print_Area" localSheetId="1">'2023'!$A$1:$U$19</definedName>
    <definedName name="_xlnm.Print_Area" localSheetId="0">'2024'!$A$1:$AA$19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6" l="1"/>
  <c r="C10" i="6"/>
  <c r="D10" i="6"/>
  <c r="Z10" i="6" s="1"/>
  <c r="E10" i="6"/>
  <c r="AA10" i="6" s="1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Y8" i="6"/>
  <c r="X8" i="6"/>
  <c r="Y3" i="6"/>
  <c r="X3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E3" i="6"/>
  <c r="G3" i="6" s="1"/>
  <c r="I3" i="6" s="1"/>
  <c r="K3" i="6" s="1"/>
  <c r="M3" i="6" s="1"/>
  <c r="O3" i="6" s="1"/>
  <c r="Q3" i="6" s="1"/>
  <c r="S3" i="6" s="1"/>
  <c r="U3" i="6" s="1"/>
  <c r="W3" i="6" s="1"/>
  <c r="D3" i="6"/>
  <c r="F3" i="6" s="1"/>
  <c r="H3" i="6" s="1"/>
  <c r="J3" i="6" s="1"/>
  <c r="L3" i="6" s="1"/>
  <c r="N3" i="6" s="1"/>
  <c r="P3" i="6" s="1"/>
  <c r="R3" i="6" s="1"/>
  <c r="T3" i="6" s="1"/>
  <c r="V3" i="6" s="1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Z4" i="6" l="1"/>
  <c r="X16" i="6"/>
  <c r="Y16" i="6"/>
  <c r="Z9" i="6"/>
  <c r="AA5" i="6"/>
  <c r="AA9" i="6"/>
  <c r="AA4" i="6"/>
  <c r="Z5" i="6"/>
  <c r="AA8" i="6"/>
  <c r="Z8" i="6"/>
  <c r="AA7" i="6"/>
  <c r="Z7" i="6"/>
  <c r="AA6" i="6"/>
  <c r="Z6" i="6"/>
  <c r="W16" i="6"/>
  <c r="T16" i="6"/>
  <c r="D16" i="6"/>
  <c r="L16" i="6"/>
  <c r="M16" i="6"/>
  <c r="U16" i="6"/>
  <c r="G16" i="6"/>
  <c r="S16" i="6"/>
  <c r="F16" i="6"/>
  <c r="N16" i="6"/>
  <c r="V16" i="6"/>
  <c r="K16" i="6"/>
  <c r="H16" i="6"/>
  <c r="P16" i="6"/>
  <c r="O16" i="6"/>
  <c r="C16" i="6"/>
  <c r="Q16" i="6"/>
  <c r="J16" i="6"/>
  <c r="R16" i="6"/>
  <c r="I16" i="6"/>
  <c r="B16" i="6"/>
  <c r="E16" i="6"/>
  <c r="Y15" i="5"/>
  <c r="X15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Z16" i="6" l="1"/>
  <c r="AA16" i="6"/>
  <c r="X13" i="5"/>
  <c r="Y13" i="5"/>
  <c r="Y14" i="5"/>
  <c r="X14" i="5"/>
  <c r="Y12" i="5"/>
  <c r="X12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V5" i="5"/>
  <c r="W5" i="5"/>
  <c r="V6" i="5"/>
  <c r="W6" i="5"/>
  <c r="V7" i="5"/>
  <c r="W7" i="5"/>
  <c r="V8" i="5"/>
  <c r="W8" i="5"/>
  <c r="V9" i="5"/>
  <c r="W9" i="5"/>
  <c r="V10" i="5"/>
  <c r="W10" i="5"/>
  <c r="W4" i="5"/>
  <c r="V4" i="5"/>
  <c r="X11" i="5" l="1"/>
  <c r="Y11" i="5"/>
  <c r="V3" i="5"/>
  <c r="W3" i="5"/>
  <c r="W16" i="5"/>
  <c r="V16" i="5"/>
  <c r="B10" i="5" l="1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X6" i="5" l="1"/>
  <c r="X8" i="5"/>
  <c r="X10" i="5"/>
  <c r="Y5" i="5"/>
  <c r="Y7" i="5"/>
  <c r="Y9" i="5"/>
  <c r="X5" i="5"/>
  <c r="X7" i="5"/>
  <c r="X9" i="5"/>
  <c r="X4" i="5"/>
  <c r="Y4" i="5"/>
  <c r="Y6" i="5"/>
  <c r="Y8" i="5"/>
  <c r="Y10" i="5"/>
  <c r="U16" i="5"/>
  <c r="T16" i="5"/>
  <c r="S16" i="5"/>
  <c r="Q16" i="5"/>
  <c r="P16" i="5"/>
  <c r="O16" i="5"/>
  <c r="N16" i="5"/>
  <c r="M16" i="5"/>
  <c r="L16" i="5"/>
  <c r="K16" i="5"/>
  <c r="I16" i="5"/>
  <c r="H16" i="5"/>
  <c r="G16" i="5"/>
  <c r="F16" i="5"/>
  <c r="E16" i="5"/>
  <c r="D16" i="5"/>
  <c r="X3" i="5"/>
  <c r="E3" i="5"/>
  <c r="G3" i="5" s="1"/>
  <c r="I3" i="5" s="1"/>
  <c r="K3" i="5" s="1"/>
  <c r="M3" i="5" s="1"/>
  <c r="O3" i="5" s="1"/>
  <c r="Q3" i="5" s="1"/>
  <c r="S3" i="5" s="1"/>
  <c r="U3" i="5" s="1"/>
  <c r="D3" i="5"/>
  <c r="F3" i="5" s="1"/>
  <c r="H3" i="5" s="1"/>
  <c r="J3" i="5" s="1"/>
  <c r="L3" i="5" s="1"/>
  <c r="N3" i="5" s="1"/>
  <c r="P3" i="5" s="1"/>
  <c r="R3" i="5" s="1"/>
  <c r="T3" i="5" s="1"/>
  <c r="X16" i="5" l="1"/>
  <c r="J16" i="5"/>
  <c r="R16" i="5"/>
  <c r="B16" i="5"/>
  <c r="C16" i="5"/>
  <c r="Y16" i="5" l="1"/>
</calcChain>
</file>

<file path=xl/sharedStrings.xml><?xml version="1.0" encoding="utf-8"?>
<sst xmlns="http://schemas.openxmlformats.org/spreadsheetml/2006/main" count="67" uniqueCount="37">
  <si>
    <t>FanDuel</t>
  </si>
  <si>
    <t>DraftKings</t>
  </si>
  <si>
    <t>SportsHub</t>
  </si>
  <si>
    <t>FFPC, LLC</t>
  </si>
  <si>
    <t>FullTime</t>
  </si>
  <si>
    <t xml:space="preserve">Yahoo </t>
  </si>
  <si>
    <t>All Fantasy Operators</t>
  </si>
  <si>
    <t>Month</t>
  </si>
  <si>
    <t>Fantasy Contest Adjusted Revenue</t>
  </si>
  <si>
    <t>Fantasy Contest Tax (8.4%)</t>
  </si>
  <si>
    <t>Total Fantasy Contest Tax</t>
  </si>
  <si>
    <t>December</t>
  </si>
  <si>
    <t>Total</t>
  </si>
  <si>
    <t>Note: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</si>
  <si>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</si>
  <si>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</si>
  <si>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</si>
  <si>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</si>
  <si>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</si>
  <si>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</si>
  <si>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</si>
  <si>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</si>
  <si>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</si>
  <si>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</si>
  <si>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</si>
  <si>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r>
      <t xml:space="preserve">Above numbers have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been audited.   </t>
    </r>
  </si>
  <si>
    <t>Boom Shakalaka Inc</t>
  </si>
  <si>
    <t>Fantasy Sports Shark</t>
  </si>
  <si>
    <t>PrizePicks</t>
  </si>
  <si>
    <t>RealTime Fantasy Sports</t>
  </si>
  <si>
    <t>2023 Fantasy Contest Adjusted Revenue and Tax</t>
  </si>
  <si>
    <t>DateForce Fantasy Football, LLC</t>
  </si>
  <si>
    <t>2024 Fantasy Contest Adjusted Revenue and Tax</t>
  </si>
  <si>
    <r>
      <t xml:space="preserve">Underdog Sports LLC </t>
    </r>
    <r>
      <rPr>
        <b/>
        <vertAlign val="superscript"/>
        <sz val="12"/>
        <color theme="1"/>
        <rFont val="Calibri"/>
        <family val="2"/>
        <scheme val="minor"/>
      </rPr>
      <t>NOTE 1</t>
    </r>
  </si>
  <si>
    <t>Underdog Sports LLC was authorized to offer Fantasy Contests in April 2024.</t>
  </si>
  <si>
    <r>
      <t xml:space="preserve">Above numbers have </t>
    </r>
    <r>
      <rPr>
        <b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been audited.   </t>
    </r>
  </si>
  <si>
    <t>Note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</si>
</sst>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rgb="FF32CE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6" fillId="0" borderId="0" xfId="1" applyFont="1" applyFill="1" applyBorder="1"/>
    <xf numFmtId="43" fontId="6" fillId="0" borderId="8" xfId="1" applyFont="1" applyFill="1" applyBorder="1"/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8" xfId="0" applyBorder="1"/>
    <xf numFmtId="0" fontId="5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 vertical="center" wrapText="1"/>
    </xf>
    <xf numFmtId="17" fontId="0" fillId="0" borderId="12" xfId="0" applyNumberFormat="1" applyBorder="1" applyAlignment="1">
      <alignment horizontal="left"/>
    </xf>
    <xf numFmtId="164" fontId="5" fillId="0" borderId="14" xfId="1" applyNumberFormat="1" applyFont="1" applyFill="1" applyBorder="1" applyAlignment="1">
      <alignment horizontal="center"/>
    </xf>
    <xf numFmtId="164" fontId="6" fillId="0" borderId="15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6" xfId="0" applyFont="1" applyBorder="1" applyAlignment="1">
      <alignment horizontal="right" vertical="center" wrapText="1"/>
    </xf>
    <xf numFmtId="164" fontId="6" fillId="0" borderId="20" xfId="1" applyNumberFormat="1" applyFont="1" applyFill="1" applyBorder="1" applyAlignment="1">
      <alignment horizontal="center"/>
    </xf>
    <xf numFmtId="164" fontId="5" fillId="0" borderId="20" xfId="1" applyNumberFormat="1" applyFont="1" applyFill="1" applyBorder="1" applyAlignment="1">
      <alignment horizontal="center"/>
    </xf>
    <xf numFmtId="164" fontId="5" fillId="14" borderId="6" xfId="1" applyNumberFormat="1" applyFont="1" applyFill="1" applyBorder="1" applyAlignment="1">
      <alignment horizontal="center"/>
    </xf>
    <xf numFmtId="0" fontId="0" fillId="0" borderId="1" xfId="0" applyBorder="1"/>
    <xf numFmtId="164" fontId="5" fillId="0" borderId="12" xfId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/>
    </xf>
    <xf numFmtId="44" fontId="10" fillId="0" borderId="0" xfId="2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2" borderId="21" xfId="0" applyFont="1" applyFill="1" applyBorder="1" applyAlignment="1">
      <alignment horizontal="center"/>
    </xf>
    <xf numFmtId="0" fontId="4" fillId="12" borderId="22" xfId="0" applyFont="1" applyFill="1" applyBorder="1" applyAlignment="1">
      <alignment horizontal="center"/>
    </xf>
    <xf numFmtId="0" fontId="4" fillId="13" borderId="21" xfId="0" applyFont="1" applyFill="1" applyBorder="1" applyAlignment="1">
      <alignment horizontal="center"/>
    </xf>
    <xf numFmtId="0" fontId="4" fillId="13" borderId="22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0" fontId="4" fillId="15" borderId="2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Revenue%20Review-Raj\Fantasy%20Contests\Fantasy%20Contest%20Adjusted%20Revenues%20and%20Tax.xlsx" TargetMode="External"/><Relationship Id="rId1" Type="http://schemas.openxmlformats.org/officeDocument/2006/relationships/externalLinkPath" Target="file:///S:\Audit&amp;Budget\Revenue%20Review-Raj\Fantasy%20Contests\Fantasy%20Contest%20Adjusted%20Revenues%20and%20T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heet2"/>
      <sheetName val="Fiscal Year"/>
      <sheetName val="Sheet1"/>
    </sheetNames>
    <sheetDataSet>
      <sheetData sheetId="0">
        <row r="64">
          <cell r="B64">
            <v>270526.17</v>
          </cell>
          <cell r="C64">
            <v>22724.2</v>
          </cell>
          <cell r="E64">
            <v>724918.69</v>
          </cell>
          <cell r="F64">
            <v>60893.17</v>
          </cell>
          <cell r="H64"/>
          <cell r="I64"/>
          <cell r="K64">
            <v>106702.75</v>
          </cell>
          <cell r="L64">
            <v>8963.0300000000007</v>
          </cell>
          <cell r="P64"/>
          <cell r="Q64"/>
          <cell r="U64"/>
          <cell r="V64"/>
          <cell r="Z64"/>
          <cell r="AA64"/>
          <cell r="AC64">
            <v>11605.44</v>
          </cell>
          <cell r="AD64">
            <v>974.86</v>
          </cell>
          <cell r="AF64">
            <v>1778365.73</v>
          </cell>
          <cell r="AG64">
            <v>149382.72</v>
          </cell>
          <cell r="AJ64">
            <v>20957.509999999998</v>
          </cell>
          <cell r="AK64">
            <v>1760.43</v>
          </cell>
          <cell r="AP64">
            <v>13752.02</v>
          </cell>
          <cell r="AQ64">
            <v>1155.17</v>
          </cell>
        </row>
        <row r="65">
          <cell r="B65">
            <v>135994.78</v>
          </cell>
          <cell r="C65">
            <v>11423.56</v>
          </cell>
          <cell r="E65">
            <v>378332.58</v>
          </cell>
          <cell r="F65">
            <v>31779.94</v>
          </cell>
          <cell r="H65"/>
          <cell r="I65"/>
          <cell r="K65">
            <v>-50724.52</v>
          </cell>
          <cell r="L65">
            <v>-4260.8599999999997</v>
          </cell>
          <cell r="P65"/>
          <cell r="Q65"/>
          <cell r="U65"/>
          <cell r="V65"/>
          <cell r="Z65"/>
          <cell r="AA65"/>
          <cell r="AC65">
            <v>13231.39</v>
          </cell>
          <cell r="AD65">
            <v>1111.44</v>
          </cell>
          <cell r="AF65">
            <v>1310489.1100000001</v>
          </cell>
          <cell r="AG65">
            <v>110081.09</v>
          </cell>
          <cell r="AJ65">
            <v>3438.98</v>
          </cell>
          <cell r="AK65">
            <v>288.87</v>
          </cell>
          <cell r="AP65">
            <v>787.31</v>
          </cell>
          <cell r="AQ65">
            <v>66.13</v>
          </cell>
        </row>
        <row r="66">
          <cell r="B66">
            <v>156158.54999999999</v>
          </cell>
          <cell r="C66">
            <v>13117.32</v>
          </cell>
          <cell r="E66">
            <v>375369.24</v>
          </cell>
          <cell r="F66">
            <v>31531.02</v>
          </cell>
          <cell r="H66"/>
          <cell r="I66"/>
          <cell r="K66">
            <v>6516.93</v>
          </cell>
          <cell r="L66">
            <v>547.41999999999996</v>
          </cell>
          <cell r="P66"/>
          <cell r="Q66"/>
          <cell r="U66"/>
          <cell r="V66"/>
          <cell r="Z66"/>
          <cell r="AA66"/>
          <cell r="AC66">
            <v>18109.28</v>
          </cell>
          <cell r="AD66">
            <v>1521.18</v>
          </cell>
          <cell r="AF66">
            <v>1556855.9</v>
          </cell>
          <cell r="AG66">
            <v>130775.9</v>
          </cell>
          <cell r="AJ66">
            <v>132.1</v>
          </cell>
          <cell r="AK66">
            <v>11.1</v>
          </cell>
          <cell r="AP66">
            <v>0</v>
          </cell>
          <cell r="AQ66">
            <v>0</v>
          </cell>
        </row>
        <row r="67">
          <cell r="B67">
            <v>283649.5</v>
          </cell>
          <cell r="C67">
            <v>23826.560000000001</v>
          </cell>
          <cell r="E67">
            <v>491251.07</v>
          </cell>
          <cell r="F67">
            <v>41265.089999999997</v>
          </cell>
          <cell r="H67"/>
          <cell r="I67"/>
          <cell r="K67">
            <v>24354.95</v>
          </cell>
          <cell r="L67">
            <v>2045.82</v>
          </cell>
          <cell r="P67"/>
          <cell r="Q67"/>
          <cell r="U67"/>
          <cell r="V67"/>
          <cell r="Z67"/>
          <cell r="AA67"/>
          <cell r="AC67">
            <v>15205.68</v>
          </cell>
          <cell r="AD67">
            <v>1277.28</v>
          </cell>
          <cell r="AF67">
            <v>1269279.01</v>
          </cell>
          <cell r="AG67">
            <v>106619.44</v>
          </cell>
          <cell r="AJ67">
            <v>2020.29</v>
          </cell>
          <cell r="AK67">
            <v>169.7</v>
          </cell>
          <cell r="AP67">
            <v>0</v>
          </cell>
          <cell r="AQ67">
            <v>0</v>
          </cell>
        </row>
        <row r="68">
          <cell r="B68">
            <v>202122.94</v>
          </cell>
          <cell r="C68">
            <v>16978.330000000002</v>
          </cell>
          <cell r="E68">
            <v>412013.48</v>
          </cell>
          <cell r="F68">
            <v>34609.129999999997</v>
          </cell>
          <cell r="H68"/>
          <cell r="I68"/>
          <cell r="K68">
            <v>46011</v>
          </cell>
          <cell r="L68">
            <v>3864.92</v>
          </cell>
          <cell r="P68"/>
          <cell r="Q68"/>
          <cell r="U68"/>
          <cell r="V68"/>
          <cell r="Z68"/>
          <cell r="AA68"/>
          <cell r="AC68">
            <v>7310.94</v>
          </cell>
          <cell r="AD68">
            <v>614.12</v>
          </cell>
          <cell r="AF68">
            <v>1183918.17</v>
          </cell>
          <cell r="AG68">
            <v>99449.13</v>
          </cell>
          <cell r="AJ68">
            <v>279.86</v>
          </cell>
          <cell r="AK68">
            <v>23.51</v>
          </cell>
          <cell r="AP68">
            <v>0</v>
          </cell>
          <cell r="AQ68">
            <v>0</v>
          </cell>
        </row>
        <row r="69">
          <cell r="B69">
            <v>139690.15</v>
          </cell>
          <cell r="C69">
            <v>11733.97</v>
          </cell>
          <cell r="E69">
            <v>360531.19</v>
          </cell>
          <cell r="F69">
            <v>30284.62</v>
          </cell>
          <cell r="H69"/>
          <cell r="I69"/>
          <cell r="K69">
            <v>50255.29</v>
          </cell>
          <cell r="L69">
            <v>4221.4399999999996</v>
          </cell>
          <cell r="P69"/>
          <cell r="Q69"/>
          <cell r="U69"/>
          <cell r="V69"/>
          <cell r="Z69"/>
          <cell r="AA69"/>
          <cell r="AC69">
            <v>6242.33</v>
          </cell>
          <cell r="AD69">
            <v>524.36</v>
          </cell>
          <cell r="AF69">
            <v>837427.41</v>
          </cell>
          <cell r="AG69">
            <v>70343.899999999994</v>
          </cell>
          <cell r="AJ69">
            <v>105.07</v>
          </cell>
          <cell r="AK69">
            <v>8.83</v>
          </cell>
          <cell r="AP69">
            <v>0</v>
          </cell>
          <cell r="AQ69">
            <v>0</v>
          </cell>
        </row>
        <row r="70">
          <cell r="B70">
            <v>101130.98</v>
          </cell>
          <cell r="C70">
            <v>8495</v>
          </cell>
          <cell r="E70">
            <v>384192.39</v>
          </cell>
          <cell r="F70">
            <v>32272.16</v>
          </cell>
          <cell r="H70"/>
          <cell r="I70"/>
          <cell r="K70">
            <v>125003.42</v>
          </cell>
          <cell r="L70">
            <v>10500.29</v>
          </cell>
          <cell r="P70"/>
          <cell r="Q70"/>
          <cell r="U70"/>
          <cell r="V70"/>
          <cell r="Z70"/>
          <cell r="AA70"/>
          <cell r="AC70">
            <v>4678.72</v>
          </cell>
          <cell r="AD70">
            <v>393.01</v>
          </cell>
          <cell r="AF70">
            <v>591222.67000000004</v>
          </cell>
          <cell r="AG70">
            <v>49662.7</v>
          </cell>
          <cell r="AJ70">
            <v>11.51</v>
          </cell>
          <cell r="AK70">
            <v>0.97</v>
          </cell>
          <cell r="AP70">
            <v>0</v>
          </cell>
          <cell r="AQ70">
            <v>0</v>
          </cell>
        </row>
        <row r="71">
          <cell r="B71">
            <v>137520.91</v>
          </cell>
          <cell r="C71">
            <v>11551.76</v>
          </cell>
          <cell r="E71">
            <v>338742.26</v>
          </cell>
          <cell r="F71">
            <v>28454.35</v>
          </cell>
          <cell r="H71"/>
          <cell r="I71"/>
          <cell r="K71">
            <v>296882.3</v>
          </cell>
          <cell r="L71">
            <v>24938.11</v>
          </cell>
          <cell r="P71"/>
          <cell r="Q71"/>
          <cell r="U71"/>
          <cell r="V71"/>
          <cell r="Z71"/>
          <cell r="AA71"/>
          <cell r="AC71">
            <v>3072.06</v>
          </cell>
          <cell r="AD71">
            <v>258.05</v>
          </cell>
          <cell r="AF71">
            <v>543987.24</v>
          </cell>
          <cell r="AG71">
            <v>45694.93</v>
          </cell>
          <cell r="AJ71">
            <v>71.62</v>
          </cell>
          <cell r="AK71">
            <v>6.02</v>
          </cell>
          <cell r="AP71">
            <v>0</v>
          </cell>
          <cell r="AQ71">
            <v>0</v>
          </cell>
        </row>
        <row r="72">
          <cell r="B72">
            <v>310050.46000000002</v>
          </cell>
          <cell r="C72">
            <v>26044.240000000002</v>
          </cell>
          <cell r="E72">
            <v>651712.17000000004</v>
          </cell>
          <cell r="F72">
            <v>54743.82</v>
          </cell>
          <cell r="H72"/>
          <cell r="I72"/>
          <cell r="K72">
            <v>151329.59</v>
          </cell>
          <cell r="L72">
            <v>12711.69</v>
          </cell>
          <cell r="P72"/>
          <cell r="Q72"/>
          <cell r="U72"/>
          <cell r="V72"/>
          <cell r="Z72"/>
          <cell r="AA72"/>
          <cell r="AC72">
            <v>8821.1299999999992</v>
          </cell>
          <cell r="AD72">
            <v>740.98</v>
          </cell>
          <cell r="AF72">
            <v>997566.78</v>
          </cell>
          <cell r="AG72">
            <v>83795.61</v>
          </cell>
          <cell r="AJ72">
            <v>3691.21</v>
          </cell>
          <cell r="AK72">
            <v>310.06</v>
          </cell>
          <cell r="AP72">
            <v>0</v>
          </cell>
          <cell r="AQ72">
            <v>0</v>
          </cell>
        </row>
        <row r="73">
          <cell r="B73">
            <v>413269.81</v>
          </cell>
          <cell r="C73">
            <v>34714.660000000003</v>
          </cell>
          <cell r="E73">
            <v>783955.57</v>
          </cell>
          <cell r="F73">
            <v>65852.27</v>
          </cell>
          <cell r="H73"/>
          <cell r="I73"/>
          <cell r="K73">
            <v>5636.68</v>
          </cell>
          <cell r="L73">
            <v>473.48</v>
          </cell>
          <cell r="P73"/>
          <cell r="Q73"/>
          <cell r="U73"/>
          <cell r="V73"/>
          <cell r="Z73"/>
          <cell r="AA73"/>
          <cell r="AC73">
            <v>6611.98</v>
          </cell>
          <cell r="AD73">
            <v>555.41</v>
          </cell>
          <cell r="AF73">
            <v>1519140.21</v>
          </cell>
          <cell r="AG73">
            <v>127607.78</v>
          </cell>
          <cell r="AJ73">
            <v>4055.28</v>
          </cell>
          <cell r="AK73">
            <v>340.54</v>
          </cell>
          <cell r="AP73">
            <v>0</v>
          </cell>
          <cell r="AQ73">
            <v>0</v>
          </cell>
        </row>
        <row r="74">
          <cell r="B74">
            <v>434576.93</v>
          </cell>
          <cell r="C74">
            <v>36504.46</v>
          </cell>
          <cell r="E74">
            <v>716157.26</v>
          </cell>
          <cell r="F74">
            <v>60157.21</v>
          </cell>
          <cell r="H74"/>
          <cell r="I74"/>
          <cell r="K74">
            <v>3852.75</v>
          </cell>
          <cell r="L74">
            <v>323.63</v>
          </cell>
          <cell r="P74"/>
          <cell r="Q74"/>
          <cell r="U74"/>
          <cell r="V74"/>
          <cell r="Z74"/>
          <cell r="AA74"/>
          <cell r="AC74">
            <v>0</v>
          </cell>
          <cell r="AD74">
            <v>0</v>
          </cell>
          <cell r="AF74">
            <v>629719.76</v>
          </cell>
          <cell r="AG74">
            <v>52896.46</v>
          </cell>
          <cell r="AJ74">
            <v>400.5</v>
          </cell>
          <cell r="AK74">
            <v>33.64</v>
          </cell>
          <cell r="AP74">
            <v>0</v>
          </cell>
          <cell r="AQ74">
            <v>0</v>
          </cell>
        </row>
        <row r="75">
          <cell r="B75">
            <v>415606.16</v>
          </cell>
          <cell r="C75">
            <v>34910.92</v>
          </cell>
          <cell r="E75">
            <v>738650.51</v>
          </cell>
          <cell r="F75">
            <v>62046.64</v>
          </cell>
          <cell r="H75"/>
          <cell r="I75"/>
          <cell r="K75">
            <v>-671397.92</v>
          </cell>
          <cell r="L75">
            <v>-56397.42</v>
          </cell>
          <cell r="P75"/>
          <cell r="Q75"/>
          <cell r="U75"/>
          <cell r="V75"/>
          <cell r="Z75"/>
          <cell r="AA75"/>
          <cell r="AC75">
            <v>0</v>
          </cell>
          <cell r="AD75">
            <v>0</v>
          </cell>
          <cell r="AF75"/>
          <cell r="AG75"/>
          <cell r="AJ75">
            <v>1281.08</v>
          </cell>
          <cell r="AK75">
            <v>107.61</v>
          </cell>
          <cell r="AP75">
            <v>0</v>
          </cell>
          <cell r="AQ75">
            <v>0</v>
          </cell>
        </row>
        <row r="85">
          <cell r="B85">
            <v>268549.90000000002</v>
          </cell>
          <cell r="C85">
            <v>22558.19</v>
          </cell>
          <cell r="E85">
            <v>673336.31</v>
          </cell>
          <cell r="F85">
            <v>56560.25</v>
          </cell>
          <cell r="H85"/>
          <cell r="I85"/>
          <cell r="K85">
            <v>116855.55</v>
          </cell>
          <cell r="L85">
            <v>9815.8700000000008</v>
          </cell>
          <cell r="P85"/>
          <cell r="Q85"/>
          <cell r="U85"/>
          <cell r="V85"/>
          <cell r="Z85"/>
          <cell r="AA85"/>
          <cell r="AC85">
            <v>0</v>
          </cell>
          <cell r="AD85">
            <v>0</v>
          </cell>
          <cell r="AF85">
            <v>0</v>
          </cell>
          <cell r="AG85">
            <v>0</v>
          </cell>
          <cell r="AJ85">
            <v>27920.36</v>
          </cell>
          <cell r="AK85">
            <v>2345.31</v>
          </cell>
          <cell r="AP85">
            <v>15146.54</v>
          </cell>
          <cell r="AQ85">
            <v>1272.31</v>
          </cell>
        </row>
        <row r="86">
          <cell r="B86">
            <v>110319.93</v>
          </cell>
          <cell r="C86">
            <v>9266.8700000000008</v>
          </cell>
          <cell r="E86">
            <v>360476.51</v>
          </cell>
          <cell r="F86">
            <v>30280.03</v>
          </cell>
          <cell r="H86"/>
          <cell r="I86"/>
          <cell r="K86">
            <v>-68071.259999999995</v>
          </cell>
          <cell r="L86">
            <v>-5717.99</v>
          </cell>
          <cell r="P86"/>
          <cell r="Q86"/>
          <cell r="U86"/>
          <cell r="V86"/>
          <cell r="Z86"/>
          <cell r="AA86"/>
          <cell r="AC86">
            <v>0</v>
          </cell>
          <cell r="AD86">
            <v>0</v>
          </cell>
          <cell r="AF86">
            <v>0</v>
          </cell>
          <cell r="AG86">
            <v>0</v>
          </cell>
          <cell r="AJ86">
            <v>2005.24</v>
          </cell>
          <cell r="AK86">
            <v>168.44</v>
          </cell>
          <cell r="AP86">
            <v>612.04999999999995</v>
          </cell>
          <cell r="AQ86">
            <v>51.41</v>
          </cell>
        </row>
        <row r="87">
          <cell r="B87">
            <v>124800.68</v>
          </cell>
          <cell r="C87">
            <v>10483.26</v>
          </cell>
          <cell r="E87">
            <v>353686.41</v>
          </cell>
          <cell r="F87">
            <v>29709.66</v>
          </cell>
          <cell r="H87"/>
          <cell r="I87"/>
          <cell r="K87">
            <v>15443.33</v>
          </cell>
          <cell r="L87">
            <v>1297.24</v>
          </cell>
          <cell r="P87"/>
          <cell r="Q87"/>
          <cell r="U87"/>
          <cell r="V87"/>
          <cell r="Z87"/>
          <cell r="AA87"/>
          <cell r="AC87">
            <v>0</v>
          </cell>
          <cell r="AD87">
            <v>0</v>
          </cell>
          <cell r="AF87">
            <v>0</v>
          </cell>
          <cell r="AG87">
            <v>0</v>
          </cell>
          <cell r="AJ87">
            <v>231.62</v>
          </cell>
          <cell r="AK87">
            <v>19.46</v>
          </cell>
          <cell r="AP87">
            <v>0</v>
          </cell>
          <cell r="AQ87">
            <v>0</v>
          </cell>
        </row>
        <row r="88">
          <cell r="B88">
            <v>147134.20000000001</v>
          </cell>
          <cell r="C88">
            <v>12359.27</v>
          </cell>
          <cell r="E88">
            <v>402123.86</v>
          </cell>
          <cell r="F88">
            <v>33778.400000000001</v>
          </cell>
          <cell r="H88"/>
          <cell r="I88"/>
          <cell r="K88">
            <v>11005.04</v>
          </cell>
          <cell r="L88">
            <v>924.42</v>
          </cell>
          <cell r="P88"/>
          <cell r="Q88"/>
          <cell r="U88"/>
          <cell r="V88"/>
          <cell r="Z88"/>
          <cell r="AA88"/>
          <cell r="AC88">
            <v>0</v>
          </cell>
          <cell r="AD88">
            <v>0</v>
          </cell>
          <cell r="AF88">
            <v>0</v>
          </cell>
          <cell r="AG88">
            <v>0</v>
          </cell>
          <cell r="AJ88">
            <v>1140.53</v>
          </cell>
          <cell r="AK88">
            <v>95.8</v>
          </cell>
          <cell r="AP88">
            <v>0</v>
          </cell>
          <cell r="AQ88">
            <v>0</v>
          </cell>
        </row>
        <row r="89">
          <cell r="B89">
            <v>228531.22</v>
          </cell>
          <cell r="C89">
            <v>19196.62</v>
          </cell>
          <cell r="E89">
            <v>470230.13</v>
          </cell>
          <cell r="F89">
            <v>39499.33</v>
          </cell>
          <cell r="H89"/>
          <cell r="I89"/>
          <cell r="K89">
            <v>87623.67</v>
          </cell>
          <cell r="L89">
            <v>7360.39</v>
          </cell>
          <cell r="P89"/>
          <cell r="Q89"/>
          <cell r="U89"/>
          <cell r="V89"/>
          <cell r="Z89"/>
          <cell r="AA89"/>
          <cell r="AC89"/>
          <cell r="AD89"/>
          <cell r="AF89"/>
          <cell r="AG89"/>
          <cell r="AJ89">
            <v>51.08</v>
          </cell>
          <cell r="AK89">
            <v>4.29</v>
          </cell>
          <cell r="AP89">
            <v>0</v>
          </cell>
          <cell r="AQ89">
            <v>0</v>
          </cell>
          <cell r="AV89">
            <v>20199.79</v>
          </cell>
          <cell r="AW89">
            <v>1696.78</v>
          </cell>
        </row>
        <row r="90">
          <cell r="B90">
            <v>160584.24</v>
          </cell>
          <cell r="C90">
            <v>13489.08</v>
          </cell>
          <cell r="E90">
            <v>485578.04</v>
          </cell>
          <cell r="F90">
            <v>40788.559999999998</v>
          </cell>
          <cell r="H90"/>
          <cell r="I90"/>
          <cell r="K90">
            <v>46684.12</v>
          </cell>
          <cell r="L90">
            <v>3921.47</v>
          </cell>
          <cell r="P90"/>
          <cell r="Q90"/>
          <cell r="U90"/>
          <cell r="V90"/>
          <cell r="Z90"/>
          <cell r="AA90"/>
          <cell r="AC90">
            <v>0</v>
          </cell>
          <cell r="AD90">
            <v>0</v>
          </cell>
          <cell r="AF90"/>
          <cell r="AG90"/>
          <cell r="AJ90">
            <v>108.14</v>
          </cell>
          <cell r="AK90">
            <v>9.08</v>
          </cell>
          <cell r="AP90">
            <v>0</v>
          </cell>
          <cell r="AQ90">
            <v>0</v>
          </cell>
          <cell r="AV90">
            <v>12386.85</v>
          </cell>
          <cell r="AW90">
            <v>1040.49</v>
          </cell>
        </row>
        <row r="91">
          <cell r="B91">
            <v>80573.03</v>
          </cell>
          <cell r="C91">
            <v>6768.13</v>
          </cell>
          <cell r="E91">
            <v>322345.23</v>
          </cell>
          <cell r="F91">
            <v>27077</v>
          </cell>
          <cell r="H91"/>
          <cell r="I91"/>
          <cell r="K91">
            <v>144509.64000000001</v>
          </cell>
          <cell r="L91">
            <v>12138.81</v>
          </cell>
          <cell r="P91"/>
          <cell r="Q91"/>
          <cell r="U91"/>
          <cell r="V91"/>
          <cell r="Z91"/>
          <cell r="AA91"/>
          <cell r="AC91">
            <v>0</v>
          </cell>
          <cell r="AD91">
            <v>0</v>
          </cell>
          <cell r="AF91"/>
          <cell r="AG91"/>
          <cell r="AJ91">
            <v>128.16</v>
          </cell>
          <cell r="AK91">
            <v>10.77</v>
          </cell>
          <cell r="AP91">
            <v>0</v>
          </cell>
          <cell r="AQ91">
            <v>0</v>
          </cell>
          <cell r="AV91">
            <v>7561.01</v>
          </cell>
          <cell r="AW91">
            <v>635.13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209D-FEF0-4294-B8A3-161F434EA41E}">
  <sheetPr>
    <pageSetUpPr fitToPage="1"/>
  </sheetPr>
  <dimension ref="A1:AA19"/>
  <sheetViews>
    <sheetView tabSelected="1" zoomScaleNormal="100" workbookViewId="0">
      <selection activeCell="A2" sqref="A2"/>
    </sheetView>
  </sheetViews>
  <sheetFormatPr defaultRowHeight="15" x14ac:dyDescent="0.25"/>
  <cols>
    <col min="1" max="1" width="13.140625" customWidth="1"/>
    <col min="2" max="5" width="17.28515625" customWidth="1"/>
    <col min="6" max="7" width="17.28515625" hidden="1" customWidth="1"/>
    <col min="8" max="9" width="17.28515625" customWidth="1"/>
    <col min="10" max="15" width="17.28515625" hidden="1" customWidth="1"/>
    <col min="16" max="27" width="17.28515625" customWidth="1"/>
    <col min="31" max="31" width="16.85546875" bestFit="1" customWidth="1"/>
  </cols>
  <sheetData>
    <row r="1" spans="1:27" ht="19.5" thickBot="1" x14ac:dyDescent="0.35">
      <c r="A1" s="25"/>
      <c r="B1" s="30" t="s">
        <v>32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24" customHeight="1" x14ac:dyDescent="0.25">
      <c r="A2" s="20"/>
      <c r="B2" s="33" t="s">
        <v>0</v>
      </c>
      <c r="C2" s="34"/>
      <c r="D2" s="35" t="s">
        <v>1</v>
      </c>
      <c r="E2" s="35"/>
      <c r="F2" s="36" t="s">
        <v>2</v>
      </c>
      <c r="G2" s="36"/>
      <c r="H2" s="37" t="s">
        <v>3</v>
      </c>
      <c r="I2" s="37"/>
      <c r="J2" s="38" t="s">
        <v>4</v>
      </c>
      <c r="K2" s="38"/>
      <c r="L2" s="39" t="s">
        <v>5</v>
      </c>
      <c r="M2" s="39"/>
      <c r="N2" s="40" t="s">
        <v>27</v>
      </c>
      <c r="O2" s="40"/>
      <c r="P2" s="41" t="s">
        <v>26</v>
      </c>
      <c r="Q2" s="41"/>
      <c r="R2" s="42" t="s">
        <v>28</v>
      </c>
      <c r="S2" s="43"/>
      <c r="T2" s="44" t="s">
        <v>29</v>
      </c>
      <c r="U2" s="45"/>
      <c r="V2" s="46" t="s">
        <v>31</v>
      </c>
      <c r="W2" s="47"/>
      <c r="X2" s="50" t="s">
        <v>33</v>
      </c>
      <c r="Y2" s="51"/>
      <c r="Z2" s="48" t="s">
        <v>6</v>
      </c>
      <c r="AA2" s="49"/>
    </row>
    <row r="3" spans="1:27" ht="47.25" x14ac:dyDescent="0.25">
      <c r="A3" s="16" t="s">
        <v>7</v>
      </c>
      <c r="B3" s="1" t="s">
        <v>8</v>
      </c>
      <c r="C3" s="2" t="s">
        <v>9</v>
      </c>
      <c r="D3" s="2" t="str">
        <f t="shared" ref="D3:W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 t="shared" si="0"/>
        <v>Fantasy Contest Adjusted Revenue</v>
      </c>
      <c r="W3" s="2" t="str">
        <f t="shared" si="0"/>
        <v>Fantasy Contest Tax (8.4%)</v>
      </c>
      <c r="X3" s="27" t="str">
        <f>T3</f>
        <v>Fantasy Contest Adjusted Revenue</v>
      </c>
      <c r="Y3" s="27" t="str">
        <f>U3</f>
        <v>Fantasy Contest Tax (8.4%)</v>
      </c>
      <c r="Z3" s="2" t="str">
        <f>B3</f>
        <v>Fantasy Contest Adjusted Revenue</v>
      </c>
      <c r="AA3" s="3" t="s">
        <v>10</v>
      </c>
    </row>
    <row r="4" spans="1:27" x14ac:dyDescent="0.25">
      <c r="A4" s="17" t="s">
        <v>14</v>
      </c>
      <c r="B4" s="26">
        <f>[1]Summary!B85</f>
        <v>268549.90000000002</v>
      </c>
      <c r="C4" s="7">
        <f>[1]Summary!C85</f>
        <v>22558.19</v>
      </c>
      <c r="D4" s="7">
        <f>[1]Summary!$E85</f>
        <v>673336.31</v>
      </c>
      <c r="E4" s="7">
        <f>[1]Summary!$F85</f>
        <v>56560.25</v>
      </c>
      <c r="F4" s="24">
        <f>[1]Summary!$H85</f>
        <v>0</v>
      </c>
      <c r="G4" s="24">
        <f>[1]Summary!$I85</f>
        <v>0</v>
      </c>
      <c r="H4" s="7">
        <f>[1]Summary!$K85</f>
        <v>116855.55</v>
      </c>
      <c r="I4" s="7">
        <f>[1]Summary!$L85</f>
        <v>9815.8700000000008</v>
      </c>
      <c r="J4" s="24">
        <f>[1]Summary!$P85</f>
        <v>0</v>
      </c>
      <c r="K4" s="24">
        <f>[1]Summary!$Q85</f>
        <v>0</v>
      </c>
      <c r="L4" s="24">
        <f>[1]Summary!$U85</f>
        <v>0</v>
      </c>
      <c r="M4" s="24">
        <f>[1]Summary!$V85</f>
        <v>0</v>
      </c>
      <c r="N4" s="24">
        <f>[1]Summary!$Z85</f>
        <v>0</v>
      </c>
      <c r="O4" s="24">
        <f>[1]Summary!$AA85</f>
        <v>0</v>
      </c>
      <c r="P4" s="24">
        <f>[1]Summary!$AC85</f>
        <v>0</v>
      </c>
      <c r="Q4" s="24">
        <f>[1]Summary!$AD85</f>
        <v>0</v>
      </c>
      <c r="R4" s="24">
        <f>[1]Summary!$AF85</f>
        <v>0</v>
      </c>
      <c r="S4" s="24">
        <f>[1]Summary!$AG85</f>
        <v>0</v>
      </c>
      <c r="T4" s="7">
        <f>[1]Summary!$AJ85</f>
        <v>27920.36</v>
      </c>
      <c r="U4" s="7">
        <f>[1]Summary!$AK85</f>
        <v>2345.31</v>
      </c>
      <c r="V4" s="7">
        <f>[1]Summary!$AP85</f>
        <v>15146.54</v>
      </c>
      <c r="W4" s="7">
        <f>[1]Summary!$AQ85</f>
        <v>1272.31</v>
      </c>
      <c r="X4" s="24"/>
      <c r="Y4" s="24"/>
      <c r="Z4" s="7">
        <f>B4+D4+F4+H4+J4+L4+N4+P4+R4+T4+V4+X4</f>
        <v>1101808.6600000001</v>
      </c>
      <c r="AA4" s="8">
        <f>C4+E4+G4+I4+K4+M4+O4+Q4+S4+U4+W4+Y4</f>
        <v>92551.93</v>
      </c>
    </row>
    <row r="5" spans="1:27" x14ac:dyDescent="0.25">
      <c r="A5" s="17" t="s">
        <v>15</v>
      </c>
      <c r="B5" s="26">
        <f>[1]Summary!B86</f>
        <v>110319.93</v>
      </c>
      <c r="C5" s="7">
        <f>[1]Summary!C86</f>
        <v>9266.8700000000008</v>
      </c>
      <c r="D5" s="7">
        <f>[1]Summary!$E86</f>
        <v>360476.51</v>
      </c>
      <c r="E5" s="7">
        <f>[1]Summary!$F86</f>
        <v>30280.03</v>
      </c>
      <c r="F5" s="24">
        <f>[1]Summary!$H86</f>
        <v>0</v>
      </c>
      <c r="G5" s="24">
        <f>[1]Summary!$I86</f>
        <v>0</v>
      </c>
      <c r="H5" s="7">
        <f>[1]Summary!$K86</f>
        <v>-68071.259999999995</v>
      </c>
      <c r="I5" s="7">
        <f>[1]Summary!$L86</f>
        <v>-5717.99</v>
      </c>
      <c r="J5" s="24">
        <f>[1]Summary!$P86</f>
        <v>0</v>
      </c>
      <c r="K5" s="24">
        <f>[1]Summary!$Q86</f>
        <v>0</v>
      </c>
      <c r="L5" s="24">
        <f>[1]Summary!$U86</f>
        <v>0</v>
      </c>
      <c r="M5" s="24">
        <f>[1]Summary!$V86</f>
        <v>0</v>
      </c>
      <c r="N5" s="24">
        <f>[1]Summary!$Z86</f>
        <v>0</v>
      </c>
      <c r="O5" s="24">
        <f>[1]Summary!$AA86</f>
        <v>0</v>
      </c>
      <c r="P5" s="24">
        <f>[1]Summary!$AC86</f>
        <v>0</v>
      </c>
      <c r="Q5" s="24">
        <f>[1]Summary!$AD86</f>
        <v>0</v>
      </c>
      <c r="R5" s="24">
        <f>[1]Summary!$AF86</f>
        <v>0</v>
      </c>
      <c r="S5" s="24">
        <f>[1]Summary!$AG86</f>
        <v>0</v>
      </c>
      <c r="T5" s="7">
        <f>[1]Summary!$AJ86</f>
        <v>2005.24</v>
      </c>
      <c r="U5" s="7">
        <f>[1]Summary!$AK86</f>
        <v>168.44</v>
      </c>
      <c r="V5" s="7">
        <f>[1]Summary!$AP86</f>
        <v>612.04999999999995</v>
      </c>
      <c r="W5" s="7">
        <f>[1]Summary!$AQ86</f>
        <v>51.41</v>
      </c>
      <c r="X5" s="24"/>
      <c r="Y5" s="24"/>
      <c r="Z5" s="7">
        <f t="shared" ref="Z5:Z7" si="1">B5+D5+F5+H5+J5+L5+N5+P5+R5+T5+V5+X5</f>
        <v>405342.47</v>
      </c>
      <c r="AA5" s="8">
        <f t="shared" ref="AA5:AA7" si="2">C5+E5+G5+I5+K5+M5+O5+Q5+S5+U5+W5+Y5</f>
        <v>34048.760000000009</v>
      </c>
    </row>
    <row r="6" spans="1:27" x14ac:dyDescent="0.25">
      <c r="A6" s="17" t="s">
        <v>16</v>
      </c>
      <c r="B6" s="26">
        <f>[1]Summary!B87</f>
        <v>124800.68</v>
      </c>
      <c r="C6" s="7">
        <f>[1]Summary!C87</f>
        <v>10483.26</v>
      </c>
      <c r="D6" s="7">
        <f>[1]Summary!$E87</f>
        <v>353686.41</v>
      </c>
      <c r="E6" s="7">
        <f>[1]Summary!$F87</f>
        <v>29709.66</v>
      </c>
      <c r="F6" s="24">
        <f>[1]Summary!$H87</f>
        <v>0</v>
      </c>
      <c r="G6" s="24">
        <f>[1]Summary!$I87</f>
        <v>0</v>
      </c>
      <c r="H6" s="7">
        <f>[1]Summary!$K87</f>
        <v>15443.33</v>
      </c>
      <c r="I6" s="7">
        <f>[1]Summary!$L87</f>
        <v>1297.24</v>
      </c>
      <c r="J6" s="24">
        <f>[1]Summary!$P87</f>
        <v>0</v>
      </c>
      <c r="K6" s="24">
        <f>[1]Summary!$Q87</f>
        <v>0</v>
      </c>
      <c r="L6" s="24">
        <f>[1]Summary!$U87</f>
        <v>0</v>
      </c>
      <c r="M6" s="24">
        <f>[1]Summary!$V87</f>
        <v>0</v>
      </c>
      <c r="N6" s="24">
        <f>[1]Summary!$Z87</f>
        <v>0</v>
      </c>
      <c r="O6" s="24">
        <f>[1]Summary!$AA87</f>
        <v>0</v>
      </c>
      <c r="P6" s="24">
        <f>[1]Summary!$AC87</f>
        <v>0</v>
      </c>
      <c r="Q6" s="24">
        <f>[1]Summary!$AD87</f>
        <v>0</v>
      </c>
      <c r="R6" s="24">
        <f>[1]Summary!$AF87</f>
        <v>0</v>
      </c>
      <c r="S6" s="24">
        <f>[1]Summary!$AG87</f>
        <v>0</v>
      </c>
      <c r="T6" s="7">
        <f>[1]Summary!$AJ87</f>
        <v>231.62</v>
      </c>
      <c r="U6" s="7">
        <f>[1]Summary!$AK87</f>
        <v>19.46</v>
      </c>
      <c r="V6" s="24">
        <f>[1]Summary!$AP87</f>
        <v>0</v>
      </c>
      <c r="W6" s="24">
        <f>[1]Summary!$AQ87</f>
        <v>0</v>
      </c>
      <c r="X6" s="24"/>
      <c r="Y6" s="24"/>
      <c r="Z6" s="7">
        <f t="shared" si="1"/>
        <v>494162.04</v>
      </c>
      <c r="AA6" s="8">
        <f t="shared" si="2"/>
        <v>41509.619999999995</v>
      </c>
    </row>
    <row r="7" spans="1:27" x14ac:dyDescent="0.25">
      <c r="A7" s="17" t="s">
        <v>17</v>
      </c>
      <c r="B7" s="26">
        <f>[1]Summary!B88</f>
        <v>147134.20000000001</v>
      </c>
      <c r="C7" s="7">
        <f>[1]Summary!C88</f>
        <v>12359.27</v>
      </c>
      <c r="D7" s="7">
        <f>[1]Summary!$E88</f>
        <v>402123.86</v>
      </c>
      <c r="E7" s="7">
        <f>[1]Summary!$F88</f>
        <v>33778.400000000001</v>
      </c>
      <c r="F7" s="24">
        <f>[1]Summary!$H88</f>
        <v>0</v>
      </c>
      <c r="G7" s="24">
        <f>[1]Summary!$I88</f>
        <v>0</v>
      </c>
      <c r="H7" s="7">
        <f>[1]Summary!$K88</f>
        <v>11005.04</v>
      </c>
      <c r="I7" s="7">
        <f>[1]Summary!$L88</f>
        <v>924.42</v>
      </c>
      <c r="J7" s="24">
        <f>[1]Summary!$P88</f>
        <v>0</v>
      </c>
      <c r="K7" s="24">
        <f>[1]Summary!$Q88</f>
        <v>0</v>
      </c>
      <c r="L7" s="24">
        <f>[1]Summary!$U88</f>
        <v>0</v>
      </c>
      <c r="M7" s="24">
        <f>[1]Summary!$V88</f>
        <v>0</v>
      </c>
      <c r="N7" s="24">
        <f>[1]Summary!$Z88</f>
        <v>0</v>
      </c>
      <c r="O7" s="24">
        <f>[1]Summary!$AA88</f>
        <v>0</v>
      </c>
      <c r="P7" s="24">
        <f>[1]Summary!$AC88</f>
        <v>0</v>
      </c>
      <c r="Q7" s="24">
        <f>[1]Summary!$AD88</f>
        <v>0</v>
      </c>
      <c r="R7" s="24">
        <f>[1]Summary!$AF88</f>
        <v>0</v>
      </c>
      <c r="S7" s="24">
        <f>[1]Summary!$AG88</f>
        <v>0</v>
      </c>
      <c r="T7" s="7">
        <f>[1]Summary!$AJ88</f>
        <v>1140.53</v>
      </c>
      <c r="U7" s="7">
        <f>[1]Summary!$AK88</f>
        <v>95.8</v>
      </c>
      <c r="V7" s="24">
        <f>[1]Summary!$AP88</f>
        <v>0</v>
      </c>
      <c r="W7" s="24">
        <f>[1]Summary!$AQ88</f>
        <v>0</v>
      </c>
      <c r="X7" s="24"/>
      <c r="Y7" s="24"/>
      <c r="Z7" s="7">
        <f t="shared" si="1"/>
        <v>561403.63000000012</v>
      </c>
      <c r="AA7" s="8">
        <f t="shared" si="2"/>
        <v>47157.89</v>
      </c>
    </row>
    <row r="8" spans="1:27" x14ac:dyDescent="0.25">
      <c r="A8" s="17" t="s">
        <v>18</v>
      </c>
      <c r="B8" s="26">
        <f>[1]Summary!B89</f>
        <v>228531.22</v>
      </c>
      <c r="C8" s="7">
        <f>[1]Summary!C89</f>
        <v>19196.62</v>
      </c>
      <c r="D8" s="7">
        <f>[1]Summary!$E89</f>
        <v>470230.13</v>
      </c>
      <c r="E8" s="7">
        <f>[1]Summary!$F89</f>
        <v>39499.33</v>
      </c>
      <c r="F8" s="24">
        <f>[1]Summary!$H89</f>
        <v>0</v>
      </c>
      <c r="G8" s="24">
        <f>[1]Summary!$I89</f>
        <v>0</v>
      </c>
      <c r="H8" s="7">
        <f>[1]Summary!$K89</f>
        <v>87623.67</v>
      </c>
      <c r="I8" s="7">
        <f>[1]Summary!$L89</f>
        <v>7360.39</v>
      </c>
      <c r="J8" s="24">
        <f>[1]Summary!$P89</f>
        <v>0</v>
      </c>
      <c r="K8" s="24">
        <f>[1]Summary!$Q89</f>
        <v>0</v>
      </c>
      <c r="L8" s="24">
        <f>[1]Summary!$U89</f>
        <v>0</v>
      </c>
      <c r="M8" s="24">
        <f>[1]Summary!$V89</f>
        <v>0</v>
      </c>
      <c r="N8" s="24">
        <f>[1]Summary!$Z89</f>
        <v>0</v>
      </c>
      <c r="O8" s="24">
        <f>[1]Summary!$AA89</f>
        <v>0</v>
      </c>
      <c r="P8" s="24">
        <f>[1]Summary!$AC89</f>
        <v>0</v>
      </c>
      <c r="Q8" s="24">
        <f>[1]Summary!$AD89</f>
        <v>0</v>
      </c>
      <c r="R8" s="24">
        <f>[1]Summary!$AF89</f>
        <v>0</v>
      </c>
      <c r="S8" s="24">
        <f>[1]Summary!$AG89</f>
        <v>0</v>
      </c>
      <c r="T8" s="7">
        <f>[1]Summary!$AJ89</f>
        <v>51.08</v>
      </c>
      <c r="U8" s="7">
        <f>[1]Summary!$AK89</f>
        <v>4.29</v>
      </c>
      <c r="V8" s="24">
        <f>[1]Summary!$AP89</f>
        <v>0</v>
      </c>
      <c r="W8" s="24">
        <f>[1]Summary!$AQ89</f>
        <v>0</v>
      </c>
      <c r="X8" s="7">
        <f>[1]Summary!AV89</f>
        <v>20199.79</v>
      </c>
      <c r="Y8" s="7">
        <f>[1]Summary!AW89</f>
        <v>1696.78</v>
      </c>
      <c r="Z8" s="7">
        <f t="shared" ref="Z8:AA10" si="3">B8+D8+F8+H8+J8+L8+N8+P8+R8+T8+V8+X8</f>
        <v>806635.89</v>
      </c>
      <c r="AA8" s="8">
        <f t="shared" si="3"/>
        <v>67757.409999999989</v>
      </c>
    </row>
    <row r="9" spans="1:27" x14ac:dyDescent="0.25">
      <c r="A9" s="17" t="s">
        <v>19</v>
      </c>
      <c r="B9" s="26">
        <f>[1]Summary!B90</f>
        <v>160584.24</v>
      </c>
      <c r="C9" s="7">
        <f>[1]Summary!C90</f>
        <v>13489.08</v>
      </c>
      <c r="D9" s="7">
        <f>[1]Summary!$E90</f>
        <v>485578.04</v>
      </c>
      <c r="E9" s="7">
        <f>[1]Summary!$F90</f>
        <v>40788.559999999998</v>
      </c>
      <c r="F9" s="24">
        <f>[1]Summary!$H90</f>
        <v>0</v>
      </c>
      <c r="G9" s="24">
        <f>[1]Summary!$I90</f>
        <v>0</v>
      </c>
      <c r="H9" s="7">
        <f>[1]Summary!$K90</f>
        <v>46684.12</v>
      </c>
      <c r="I9" s="7">
        <f>[1]Summary!$L90</f>
        <v>3921.47</v>
      </c>
      <c r="J9" s="24">
        <f>[1]Summary!$P90</f>
        <v>0</v>
      </c>
      <c r="K9" s="24">
        <f>[1]Summary!$Q90</f>
        <v>0</v>
      </c>
      <c r="L9" s="24">
        <f>[1]Summary!$U90</f>
        <v>0</v>
      </c>
      <c r="M9" s="24">
        <f>[1]Summary!$V90</f>
        <v>0</v>
      </c>
      <c r="N9" s="24">
        <f>[1]Summary!$Z90</f>
        <v>0</v>
      </c>
      <c r="O9" s="24">
        <f>[1]Summary!$AA90</f>
        <v>0</v>
      </c>
      <c r="P9" s="24">
        <f>[1]Summary!$AC90</f>
        <v>0</v>
      </c>
      <c r="Q9" s="24">
        <f>[1]Summary!$AD90</f>
        <v>0</v>
      </c>
      <c r="R9" s="24">
        <f>[1]Summary!$AF90</f>
        <v>0</v>
      </c>
      <c r="S9" s="24">
        <f>[1]Summary!$AG90</f>
        <v>0</v>
      </c>
      <c r="T9" s="7">
        <f>[1]Summary!$AJ90</f>
        <v>108.14</v>
      </c>
      <c r="U9" s="7">
        <f>[1]Summary!$AK90</f>
        <v>9.08</v>
      </c>
      <c r="V9" s="24">
        <f>[1]Summary!$AP90</f>
        <v>0</v>
      </c>
      <c r="W9" s="24">
        <f>[1]Summary!$AQ90</f>
        <v>0</v>
      </c>
      <c r="X9" s="7">
        <f>[1]Summary!AV90</f>
        <v>12386.85</v>
      </c>
      <c r="Y9" s="7">
        <f>[1]Summary!AW90</f>
        <v>1040.49</v>
      </c>
      <c r="Z9" s="7">
        <f t="shared" si="3"/>
        <v>705341.39</v>
      </c>
      <c r="AA9" s="8">
        <f t="shared" si="3"/>
        <v>59248.68</v>
      </c>
    </row>
    <row r="10" spans="1:27" x14ac:dyDescent="0.25">
      <c r="A10" s="17" t="s">
        <v>20</v>
      </c>
      <c r="B10" s="26">
        <f>[1]Summary!B91</f>
        <v>80573.03</v>
      </c>
      <c r="C10" s="7">
        <f>[1]Summary!C91</f>
        <v>6768.13</v>
      </c>
      <c r="D10" s="7">
        <f>[1]Summary!$E91</f>
        <v>322345.23</v>
      </c>
      <c r="E10" s="7">
        <f>[1]Summary!$F91</f>
        <v>27077</v>
      </c>
      <c r="F10" s="24">
        <f>[1]Summary!$H91</f>
        <v>0</v>
      </c>
      <c r="G10" s="24">
        <f>[1]Summary!$I91</f>
        <v>0</v>
      </c>
      <c r="H10" s="7">
        <f>[1]Summary!$K91</f>
        <v>144509.64000000001</v>
      </c>
      <c r="I10" s="7">
        <f>[1]Summary!$L91</f>
        <v>12138.81</v>
      </c>
      <c r="J10" s="24">
        <f>[1]Summary!$P91</f>
        <v>0</v>
      </c>
      <c r="K10" s="24">
        <f>[1]Summary!$Q91</f>
        <v>0</v>
      </c>
      <c r="L10" s="24">
        <f>[1]Summary!$U91</f>
        <v>0</v>
      </c>
      <c r="M10" s="24">
        <f>[1]Summary!$V91</f>
        <v>0</v>
      </c>
      <c r="N10" s="24">
        <f>[1]Summary!$Z91</f>
        <v>0</v>
      </c>
      <c r="O10" s="24">
        <f>[1]Summary!$AA91</f>
        <v>0</v>
      </c>
      <c r="P10" s="24">
        <f>[1]Summary!$AC91</f>
        <v>0</v>
      </c>
      <c r="Q10" s="24">
        <f>[1]Summary!$AD91</f>
        <v>0</v>
      </c>
      <c r="R10" s="24">
        <f>[1]Summary!$AF91</f>
        <v>0</v>
      </c>
      <c r="S10" s="24">
        <f>[1]Summary!$AG91</f>
        <v>0</v>
      </c>
      <c r="T10" s="7">
        <f>[1]Summary!$AJ91</f>
        <v>128.16</v>
      </c>
      <c r="U10" s="7">
        <f>[1]Summary!$AK91</f>
        <v>10.77</v>
      </c>
      <c r="V10" s="24">
        <f>[1]Summary!$AP91</f>
        <v>0</v>
      </c>
      <c r="W10" s="24">
        <f>[1]Summary!$AQ91</f>
        <v>0</v>
      </c>
      <c r="X10" s="7">
        <f>[1]Summary!AV91</f>
        <v>7561.01</v>
      </c>
      <c r="Y10" s="7">
        <f>[1]Summary!AW91</f>
        <v>635.13</v>
      </c>
      <c r="Z10" s="7">
        <f t="shared" si="3"/>
        <v>555117.07000000007</v>
      </c>
      <c r="AA10" s="8">
        <f t="shared" si="3"/>
        <v>46629.839999999989</v>
      </c>
    </row>
    <row r="11" spans="1:27" x14ac:dyDescent="0.25">
      <c r="A11" s="17" t="s">
        <v>21</v>
      </c>
      <c r="B11" s="26"/>
      <c r="C11" s="7"/>
      <c r="D11" s="7"/>
      <c r="E11" s="7"/>
      <c r="F11" s="24"/>
      <c r="G11" s="24"/>
      <c r="H11" s="7"/>
      <c r="I11" s="7"/>
      <c r="J11" s="24"/>
      <c r="K11" s="24"/>
      <c r="L11" s="24"/>
      <c r="M11" s="24"/>
      <c r="N11" s="24"/>
      <c r="O11" s="24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/>
    </row>
    <row r="12" spans="1:27" x14ac:dyDescent="0.25">
      <c r="A12" s="17" t="s">
        <v>22</v>
      </c>
      <c r="B12" s="26"/>
      <c r="C12" s="7"/>
      <c r="D12" s="7"/>
      <c r="E12" s="7"/>
      <c r="F12" s="24"/>
      <c r="G12" s="24"/>
      <c r="H12" s="7"/>
      <c r="I12" s="7"/>
      <c r="J12" s="24"/>
      <c r="K12" s="24"/>
      <c r="L12" s="24"/>
      <c r="M12" s="24"/>
      <c r="N12" s="24"/>
      <c r="O12" s="24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8"/>
    </row>
    <row r="13" spans="1:27" x14ac:dyDescent="0.25">
      <c r="A13" s="17" t="s">
        <v>23</v>
      </c>
      <c r="B13" s="26"/>
      <c r="C13" s="7"/>
      <c r="D13" s="7"/>
      <c r="E13" s="7"/>
      <c r="F13" s="24"/>
      <c r="G13" s="24"/>
      <c r="H13" s="7"/>
      <c r="I13" s="7"/>
      <c r="J13" s="24"/>
      <c r="K13" s="24"/>
      <c r="L13" s="24"/>
      <c r="M13" s="24"/>
      <c r="N13" s="24"/>
      <c r="O13" s="24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</row>
    <row r="14" spans="1:27" x14ac:dyDescent="0.25">
      <c r="A14" s="17" t="s">
        <v>24</v>
      </c>
      <c r="B14" s="26"/>
      <c r="C14" s="7"/>
      <c r="D14" s="7"/>
      <c r="E14" s="7"/>
      <c r="F14" s="24"/>
      <c r="G14" s="24"/>
      <c r="H14" s="7"/>
      <c r="I14" s="7"/>
      <c r="J14" s="24"/>
      <c r="K14" s="24"/>
      <c r="L14" s="24"/>
      <c r="M14" s="24"/>
      <c r="N14" s="24"/>
      <c r="O14" s="24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15.75" thickBot="1" x14ac:dyDescent="0.3">
      <c r="A15" s="17" t="s">
        <v>11</v>
      </c>
      <c r="B15" s="26"/>
      <c r="C15" s="7"/>
      <c r="D15" s="7"/>
      <c r="E15" s="7"/>
      <c r="F15" s="24"/>
      <c r="G15" s="24"/>
      <c r="H15" s="7"/>
      <c r="I15" s="7"/>
      <c r="J15" s="24"/>
      <c r="K15" s="24"/>
      <c r="L15" s="24"/>
      <c r="M15" s="24"/>
      <c r="N15" s="24"/>
      <c r="O15" s="24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"/>
    </row>
    <row r="16" spans="1:27" ht="15.75" thickBot="1" x14ac:dyDescent="0.3">
      <c r="A16" s="21" t="s">
        <v>12</v>
      </c>
      <c r="B16" s="18">
        <f t="shared" ref="B16:AA16" si="4">SUM(B4:B15)</f>
        <v>1120493.2</v>
      </c>
      <c r="C16" s="22">
        <f t="shared" si="4"/>
        <v>94121.42</v>
      </c>
      <c r="D16" s="23">
        <f t="shared" si="4"/>
        <v>3067776.4899999998</v>
      </c>
      <c r="E16" s="22">
        <f t="shared" si="4"/>
        <v>257693.22999999998</v>
      </c>
      <c r="F16" s="23">
        <f t="shared" si="4"/>
        <v>0</v>
      </c>
      <c r="G16" s="22">
        <f t="shared" si="4"/>
        <v>0</v>
      </c>
      <c r="H16" s="23">
        <f t="shared" si="4"/>
        <v>354050.09</v>
      </c>
      <c r="I16" s="22">
        <f t="shared" si="4"/>
        <v>29740.21</v>
      </c>
      <c r="J16" s="23">
        <f t="shared" si="4"/>
        <v>0</v>
      </c>
      <c r="K16" s="22">
        <f t="shared" si="4"/>
        <v>0</v>
      </c>
      <c r="L16" s="23">
        <f t="shared" si="4"/>
        <v>0</v>
      </c>
      <c r="M16" s="22">
        <f t="shared" si="4"/>
        <v>0</v>
      </c>
      <c r="N16" s="23">
        <f t="shared" si="4"/>
        <v>0</v>
      </c>
      <c r="O16" s="22">
        <f t="shared" si="4"/>
        <v>0</v>
      </c>
      <c r="P16" s="22">
        <f t="shared" si="4"/>
        <v>0</v>
      </c>
      <c r="Q16" s="22">
        <f t="shared" si="4"/>
        <v>0</v>
      </c>
      <c r="R16" s="22">
        <f t="shared" si="4"/>
        <v>0</v>
      </c>
      <c r="S16" s="22">
        <f t="shared" si="4"/>
        <v>0</v>
      </c>
      <c r="T16" s="22">
        <f t="shared" si="4"/>
        <v>31585.13</v>
      </c>
      <c r="U16" s="22">
        <f t="shared" si="4"/>
        <v>2653.15</v>
      </c>
      <c r="V16" s="22">
        <f t="shared" si="4"/>
        <v>15758.59</v>
      </c>
      <c r="W16" s="22">
        <f>SUM(W4:W15)</f>
        <v>1323.72</v>
      </c>
      <c r="X16" s="22">
        <f t="shared" si="4"/>
        <v>40147.65</v>
      </c>
      <c r="Y16" s="22">
        <f>SUM(Y4:Y15)</f>
        <v>3372.4</v>
      </c>
      <c r="Z16" s="22">
        <f>SUM(Z4:Z15)</f>
        <v>4629811.1500000004</v>
      </c>
      <c r="AA16" s="19">
        <f t="shared" si="4"/>
        <v>388904.12999999995</v>
      </c>
    </row>
    <row r="17" spans="1:27" x14ac:dyDescent="0.25">
      <c r="A17" s="9"/>
      <c r="B17" s="29"/>
      <c r="C17" s="29"/>
      <c r="D17" s="29"/>
      <c r="E17" s="29"/>
      <c r="F17" s="29"/>
      <c r="G17" s="29"/>
      <c r="H17" s="29"/>
      <c r="I17" s="29"/>
      <c r="J17" s="29"/>
      <c r="K17" s="5"/>
      <c r="L17" s="4"/>
      <c r="M17" s="5"/>
      <c r="N17" s="4"/>
      <c r="O17" s="5"/>
      <c r="P17" s="4"/>
      <c r="Q17" s="5"/>
      <c r="R17" s="5"/>
      <c r="S17" s="5"/>
      <c r="T17" s="5"/>
      <c r="U17" s="5"/>
      <c r="V17" s="5"/>
      <c r="W17" s="5"/>
      <c r="X17" s="5"/>
      <c r="Y17" s="5"/>
      <c r="Z17" s="4"/>
      <c r="AA17" s="6"/>
    </row>
    <row r="18" spans="1:27" x14ac:dyDescent="0.25">
      <c r="A18" s="9" t="s">
        <v>13</v>
      </c>
      <c r="B18" s="11" t="s">
        <v>35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AA18" s="12"/>
    </row>
    <row r="19" spans="1:27" ht="15.75" thickBot="1" x14ac:dyDescent="0.3">
      <c r="A19" s="13" t="s">
        <v>36</v>
      </c>
      <c r="B19" s="28" t="s">
        <v>34</v>
      </c>
      <c r="C19" s="28"/>
      <c r="D19" s="28"/>
      <c r="E19" s="28"/>
      <c r="F19" s="28"/>
      <c r="G19" s="28"/>
      <c r="H19" s="28"/>
      <c r="I19" s="28"/>
      <c r="J19" s="28"/>
      <c r="K19" s="2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</row>
  </sheetData>
  <sheetProtection algorithmName="SHA-512" hashValue="usKXtI0gH5QZFxqSVDMaIbO0zwekn8e6qIpj5YzH+O/5MbE3fr9R4b6xZXPkF4plJqIk2tyIrpvlaVyZfZkeJw==" saltValue="JplGHhhsFIhP8EN+9HHhpQ==" spinCount="100000" sheet="1" selectLockedCells="1" selectUnlockedCells="1"/>
  <mergeCells count="16">
    <mergeCell ref="B19:K19"/>
    <mergeCell ref="B17:J17"/>
    <mergeCell ref="B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</mergeCells>
  <printOptions horizontalCentered="1" gridLines="1"/>
  <pageMargins left="0.25" right="0.25" top="0.75" bottom="0.75" header="0.3" footer="0.3"/>
  <pageSetup paperSize="5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8D69-287D-46C4-A67F-33BAE9204180}">
  <sheetPr codeName="Sheet3">
    <pageSetUpPr fitToPage="1"/>
  </sheetPr>
  <dimension ref="A1:Y19"/>
  <sheetViews>
    <sheetView zoomScaleNormal="100" workbookViewId="0"/>
  </sheetViews>
  <sheetFormatPr defaultRowHeight="15" x14ac:dyDescent="0.25"/>
  <cols>
    <col min="1" max="1" width="13.140625" customWidth="1"/>
    <col min="2" max="5" width="17.28515625" customWidth="1"/>
    <col min="6" max="7" width="17.28515625" hidden="1" customWidth="1"/>
    <col min="8" max="9" width="17.28515625" customWidth="1"/>
    <col min="10" max="15" width="17.28515625" hidden="1" customWidth="1"/>
    <col min="16" max="25" width="17.28515625" customWidth="1"/>
    <col min="29" max="29" width="16.85546875" bestFit="1" customWidth="1"/>
  </cols>
  <sheetData>
    <row r="1" spans="1:25" ht="19.5" thickBot="1" x14ac:dyDescent="0.35">
      <c r="A1" s="25"/>
      <c r="B1" s="30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</row>
    <row r="2" spans="1:25" ht="24" customHeight="1" x14ac:dyDescent="0.25">
      <c r="A2" s="20"/>
      <c r="B2" s="33" t="s">
        <v>0</v>
      </c>
      <c r="C2" s="34"/>
      <c r="D2" s="35" t="s">
        <v>1</v>
      </c>
      <c r="E2" s="35"/>
      <c r="F2" s="36" t="s">
        <v>2</v>
      </c>
      <c r="G2" s="36"/>
      <c r="H2" s="37" t="s">
        <v>3</v>
      </c>
      <c r="I2" s="37"/>
      <c r="J2" s="38" t="s">
        <v>4</v>
      </c>
      <c r="K2" s="38"/>
      <c r="L2" s="39" t="s">
        <v>5</v>
      </c>
      <c r="M2" s="39"/>
      <c r="N2" s="40" t="s">
        <v>27</v>
      </c>
      <c r="O2" s="40"/>
      <c r="P2" s="41" t="s">
        <v>26</v>
      </c>
      <c r="Q2" s="41"/>
      <c r="R2" s="42" t="s">
        <v>28</v>
      </c>
      <c r="S2" s="43"/>
      <c r="T2" s="44" t="s">
        <v>29</v>
      </c>
      <c r="U2" s="45"/>
      <c r="V2" s="46" t="s">
        <v>31</v>
      </c>
      <c r="W2" s="47"/>
      <c r="X2" s="48" t="s">
        <v>6</v>
      </c>
      <c r="Y2" s="49"/>
    </row>
    <row r="3" spans="1:25" ht="45" x14ac:dyDescent="0.25">
      <c r="A3" s="16" t="s">
        <v>7</v>
      </c>
      <c r="B3" s="1" t="s">
        <v>8</v>
      </c>
      <c r="C3" s="2" t="s">
        <v>9</v>
      </c>
      <c r="D3" s="2" t="str">
        <f t="shared" ref="D3:U3" si="0">B3</f>
        <v>Fantasy Contest Adjusted Revenue</v>
      </c>
      <c r="E3" s="2" t="str">
        <f t="shared" si="0"/>
        <v>Fantasy Contest Tax (8.4%)</v>
      </c>
      <c r="F3" s="2" t="str">
        <f t="shared" si="0"/>
        <v>Fantasy Contest Adjusted Revenue</v>
      </c>
      <c r="G3" s="2" t="str">
        <f t="shared" si="0"/>
        <v>Fantasy Contest Tax (8.4%)</v>
      </c>
      <c r="H3" s="2" t="str">
        <f t="shared" si="0"/>
        <v>Fantasy Contest Adjusted Revenue</v>
      </c>
      <c r="I3" s="2" t="str">
        <f t="shared" si="0"/>
        <v>Fantasy Contest Tax (8.4%)</v>
      </c>
      <c r="J3" s="2" t="str">
        <f t="shared" si="0"/>
        <v>Fantasy Contest Adjusted Revenue</v>
      </c>
      <c r="K3" s="2" t="str">
        <f t="shared" si="0"/>
        <v>Fantasy Contest Tax (8.4%)</v>
      </c>
      <c r="L3" s="2" t="str">
        <f t="shared" si="0"/>
        <v>Fantasy Contest Adjusted Revenue</v>
      </c>
      <c r="M3" s="2" t="str">
        <f t="shared" si="0"/>
        <v>Fantasy Contest Tax (8.4%)</v>
      </c>
      <c r="N3" s="2" t="str">
        <f t="shared" si="0"/>
        <v>Fantasy Contest Adjusted Revenue</v>
      </c>
      <c r="O3" s="2" t="str">
        <f t="shared" si="0"/>
        <v>Fantasy Contest Tax (8.4%)</v>
      </c>
      <c r="P3" s="2" t="str">
        <f t="shared" si="0"/>
        <v>Fantasy Contest Adjusted Revenue</v>
      </c>
      <c r="Q3" s="2" t="str">
        <f t="shared" si="0"/>
        <v>Fantasy Contest Tax (8.4%)</v>
      </c>
      <c r="R3" s="2" t="str">
        <f t="shared" si="0"/>
        <v>Fantasy Contest Adjusted Revenue</v>
      </c>
      <c r="S3" s="2" t="str">
        <f t="shared" si="0"/>
        <v>Fantasy Contest Tax (8.4%)</v>
      </c>
      <c r="T3" s="2" t="str">
        <f t="shared" si="0"/>
        <v>Fantasy Contest Adjusted Revenue</v>
      </c>
      <c r="U3" s="2" t="str">
        <f t="shared" si="0"/>
        <v>Fantasy Contest Tax (8.4%)</v>
      </c>
      <c r="V3" s="2" t="str">
        <f t="shared" ref="V3" si="1">T3</f>
        <v>Fantasy Contest Adjusted Revenue</v>
      </c>
      <c r="W3" s="2" t="str">
        <f t="shared" ref="W3" si="2">U3</f>
        <v>Fantasy Contest Tax (8.4%)</v>
      </c>
      <c r="X3" s="2" t="str">
        <f>B3</f>
        <v>Fantasy Contest Adjusted Revenue</v>
      </c>
      <c r="Y3" s="3" t="s">
        <v>10</v>
      </c>
    </row>
    <row r="4" spans="1:25" x14ac:dyDescent="0.25">
      <c r="A4" s="17" t="s">
        <v>14</v>
      </c>
      <c r="B4" s="26">
        <f>[1]Summary!B64</f>
        <v>270526.17</v>
      </c>
      <c r="C4" s="7">
        <f>[1]Summary!C64</f>
        <v>22724.2</v>
      </c>
      <c r="D4" s="7">
        <f>[1]Summary!$E64</f>
        <v>724918.69</v>
      </c>
      <c r="E4" s="7">
        <f>[1]Summary!$F64</f>
        <v>60893.17</v>
      </c>
      <c r="F4" s="24">
        <f>[1]Summary!$H64</f>
        <v>0</v>
      </c>
      <c r="G4" s="24">
        <f>[1]Summary!$I64</f>
        <v>0</v>
      </c>
      <c r="H4" s="7">
        <f>[1]Summary!$K64</f>
        <v>106702.75</v>
      </c>
      <c r="I4" s="7">
        <f>[1]Summary!$L64</f>
        <v>8963.0300000000007</v>
      </c>
      <c r="J4" s="24">
        <f>[1]Summary!$P64</f>
        <v>0</v>
      </c>
      <c r="K4" s="24">
        <f>[1]Summary!$Q64</f>
        <v>0</v>
      </c>
      <c r="L4" s="24">
        <f>[1]Summary!$U64</f>
        <v>0</v>
      </c>
      <c r="M4" s="24">
        <f>[1]Summary!$V64</f>
        <v>0</v>
      </c>
      <c r="N4" s="24">
        <f>[1]Summary!$Z64</f>
        <v>0</v>
      </c>
      <c r="O4" s="24">
        <f>[1]Summary!$AA64</f>
        <v>0</v>
      </c>
      <c r="P4" s="7">
        <f>[1]Summary!$AC64</f>
        <v>11605.44</v>
      </c>
      <c r="Q4" s="7">
        <f>[1]Summary!$AD64</f>
        <v>974.86</v>
      </c>
      <c r="R4" s="7">
        <f>[1]Summary!$AF64</f>
        <v>1778365.73</v>
      </c>
      <c r="S4" s="7">
        <f>[1]Summary!$AG64</f>
        <v>149382.72</v>
      </c>
      <c r="T4" s="7">
        <f>[1]Summary!$AJ64</f>
        <v>20957.509999999998</v>
      </c>
      <c r="U4" s="7">
        <f>[1]Summary!$AK64</f>
        <v>1760.43</v>
      </c>
      <c r="V4" s="7">
        <f>[1]Summary!$AP64</f>
        <v>13752.02</v>
      </c>
      <c r="W4" s="7">
        <f>[1]Summary!$AQ64</f>
        <v>1155.17</v>
      </c>
      <c r="X4" s="7">
        <f>B4+D4+F4+H4+J4+L4+N4+P4+R4+T4+V4</f>
        <v>2926828.3099999996</v>
      </c>
      <c r="Y4" s="8">
        <f>C4+E4+G4+I4+K4+M4+O4+Q4+S4+U4+W4</f>
        <v>245853.58</v>
      </c>
    </row>
    <row r="5" spans="1:25" x14ac:dyDescent="0.25">
      <c r="A5" s="17" t="s">
        <v>15</v>
      </c>
      <c r="B5" s="26">
        <f>[1]Summary!B65</f>
        <v>135994.78</v>
      </c>
      <c r="C5" s="7">
        <f>[1]Summary!C65</f>
        <v>11423.56</v>
      </c>
      <c r="D5" s="7">
        <f>[1]Summary!$E65</f>
        <v>378332.58</v>
      </c>
      <c r="E5" s="7">
        <f>[1]Summary!$F65</f>
        <v>31779.94</v>
      </c>
      <c r="F5" s="24">
        <f>[1]Summary!$H65</f>
        <v>0</v>
      </c>
      <c r="G5" s="24">
        <f>[1]Summary!$I65</f>
        <v>0</v>
      </c>
      <c r="H5" s="7">
        <f>[1]Summary!$K65</f>
        <v>-50724.52</v>
      </c>
      <c r="I5" s="7">
        <f>[1]Summary!$L65</f>
        <v>-4260.8599999999997</v>
      </c>
      <c r="J5" s="24">
        <f>[1]Summary!$P65</f>
        <v>0</v>
      </c>
      <c r="K5" s="24">
        <f>[1]Summary!$Q65</f>
        <v>0</v>
      </c>
      <c r="L5" s="24">
        <f>[1]Summary!$U65</f>
        <v>0</v>
      </c>
      <c r="M5" s="24">
        <f>[1]Summary!$V65</f>
        <v>0</v>
      </c>
      <c r="N5" s="24">
        <f>[1]Summary!$Z65</f>
        <v>0</v>
      </c>
      <c r="O5" s="24">
        <f>[1]Summary!$AA65</f>
        <v>0</v>
      </c>
      <c r="P5" s="7">
        <f>[1]Summary!$AC65</f>
        <v>13231.39</v>
      </c>
      <c r="Q5" s="7">
        <f>[1]Summary!$AD65</f>
        <v>1111.44</v>
      </c>
      <c r="R5" s="7">
        <f>[1]Summary!$AF65</f>
        <v>1310489.1100000001</v>
      </c>
      <c r="S5" s="7">
        <f>[1]Summary!$AG65</f>
        <v>110081.09</v>
      </c>
      <c r="T5" s="7">
        <f>[1]Summary!$AJ65</f>
        <v>3438.98</v>
      </c>
      <c r="U5" s="7">
        <f>[1]Summary!$AK65</f>
        <v>288.87</v>
      </c>
      <c r="V5" s="7">
        <f>[1]Summary!$AP65</f>
        <v>787.31</v>
      </c>
      <c r="W5" s="7">
        <f>[1]Summary!$AQ65</f>
        <v>66.13</v>
      </c>
      <c r="X5" s="7">
        <f t="shared" ref="X5:X10" si="3">B5+D5+F5+H5+J5+L5+N5+P5+R5+T5+V5</f>
        <v>1791549.6300000001</v>
      </c>
      <c r="Y5" s="8">
        <f t="shared" ref="Y5:Y10" si="4">C5+E5+G5+I5+K5+M5+O5+Q5+S5+U5+W5</f>
        <v>150490.16999999998</v>
      </c>
    </row>
    <row r="6" spans="1:25" x14ac:dyDescent="0.25">
      <c r="A6" s="17" t="s">
        <v>16</v>
      </c>
      <c r="B6" s="26">
        <f>[1]Summary!B66</f>
        <v>156158.54999999999</v>
      </c>
      <c r="C6" s="7">
        <f>[1]Summary!C66</f>
        <v>13117.32</v>
      </c>
      <c r="D6" s="7">
        <f>[1]Summary!$E66</f>
        <v>375369.24</v>
      </c>
      <c r="E6" s="7">
        <f>[1]Summary!$F66</f>
        <v>31531.02</v>
      </c>
      <c r="F6" s="24">
        <f>[1]Summary!$H66</f>
        <v>0</v>
      </c>
      <c r="G6" s="24">
        <f>[1]Summary!$I66</f>
        <v>0</v>
      </c>
      <c r="H6" s="7">
        <f>[1]Summary!$K66</f>
        <v>6516.93</v>
      </c>
      <c r="I6" s="7">
        <f>[1]Summary!$L66</f>
        <v>547.41999999999996</v>
      </c>
      <c r="J6" s="24">
        <f>[1]Summary!$P66</f>
        <v>0</v>
      </c>
      <c r="K6" s="24">
        <f>[1]Summary!$Q66</f>
        <v>0</v>
      </c>
      <c r="L6" s="24">
        <f>[1]Summary!$U66</f>
        <v>0</v>
      </c>
      <c r="M6" s="24">
        <f>[1]Summary!$V66</f>
        <v>0</v>
      </c>
      <c r="N6" s="24">
        <f>[1]Summary!$Z66</f>
        <v>0</v>
      </c>
      <c r="O6" s="24">
        <f>[1]Summary!$AA66</f>
        <v>0</v>
      </c>
      <c r="P6" s="7">
        <f>[1]Summary!$AC66</f>
        <v>18109.28</v>
      </c>
      <c r="Q6" s="7">
        <f>[1]Summary!$AD66</f>
        <v>1521.18</v>
      </c>
      <c r="R6" s="7">
        <f>[1]Summary!$AF66</f>
        <v>1556855.9</v>
      </c>
      <c r="S6" s="7">
        <f>[1]Summary!$AG66</f>
        <v>130775.9</v>
      </c>
      <c r="T6" s="7">
        <f>[1]Summary!$AJ66</f>
        <v>132.1</v>
      </c>
      <c r="U6" s="7">
        <f>[1]Summary!$AK66</f>
        <v>11.1</v>
      </c>
      <c r="V6" s="7">
        <f>[1]Summary!$AP66</f>
        <v>0</v>
      </c>
      <c r="W6" s="7">
        <f>[1]Summary!$AQ66</f>
        <v>0</v>
      </c>
      <c r="X6" s="7">
        <f t="shared" si="3"/>
        <v>2113142</v>
      </c>
      <c r="Y6" s="8">
        <f t="shared" si="4"/>
        <v>177503.94</v>
      </c>
    </row>
    <row r="7" spans="1:25" x14ac:dyDescent="0.25">
      <c r="A7" s="17" t="s">
        <v>17</v>
      </c>
      <c r="B7" s="26">
        <f>[1]Summary!B67</f>
        <v>283649.5</v>
      </c>
      <c r="C7" s="7">
        <f>[1]Summary!C67</f>
        <v>23826.560000000001</v>
      </c>
      <c r="D7" s="7">
        <f>[1]Summary!$E67</f>
        <v>491251.07</v>
      </c>
      <c r="E7" s="7">
        <f>[1]Summary!$F67</f>
        <v>41265.089999999997</v>
      </c>
      <c r="F7" s="24">
        <f>[1]Summary!$H67</f>
        <v>0</v>
      </c>
      <c r="G7" s="24">
        <f>[1]Summary!$I67</f>
        <v>0</v>
      </c>
      <c r="H7" s="7">
        <f>[1]Summary!$K67</f>
        <v>24354.95</v>
      </c>
      <c r="I7" s="7">
        <f>[1]Summary!$L67</f>
        <v>2045.82</v>
      </c>
      <c r="J7" s="24">
        <f>[1]Summary!$P67</f>
        <v>0</v>
      </c>
      <c r="K7" s="24">
        <f>[1]Summary!$Q67</f>
        <v>0</v>
      </c>
      <c r="L7" s="24">
        <f>[1]Summary!$U67</f>
        <v>0</v>
      </c>
      <c r="M7" s="24">
        <f>[1]Summary!$V67</f>
        <v>0</v>
      </c>
      <c r="N7" s="24">
        <f>[1]Summary!$Z67</f>
        <v>0</v>
      </c>
      <c r="O7" s="24">
        <f>[1]Summary!$AA67</f>
        <v>0</v>
      </c>
      <c r="P7" s="7">
        <f>[1]Summary!$AC67</f>
        <v>15205.68</v>
      </c>
      <c r="Q7" s="7">
        <f>[1]Summary!$AD67</f>
        <v>1277.28</v>
      </c>
      <c r="R7" s="7">
        <f>[1]Summary!$AF67</f>
        <v>1269279.01</v>
      </c>
      <c r="S7" s="7">
        <f>[1]Summary!$AG67</f>
        <v>106619.44</v>
      </c>
      <c r="T7" s="7">
        <f>[1]Summary!$AJ67</f>
        <v>2020.29</v>
      </c>
      <c r="U7" s="7">
        <f>[1]Summary!$AK67</f>
        <v>169.7</v>
      </c>
      <c r="V7" s="7">
        <f>[1]Summary!$AP67</f>
        <v>0</v>
      </c>
      <c r="W7" s="7">
        <f>[1]Summary!$AQ67</f>
        <v>0</v>
      </c>
      <c r="X7" s="7">
        <f t="shared" si="3"/>
        <v>2085760.5</v>
      </c>
      <c r="Y7" s="8">
        <f t="shared" si="4"/>
        <v>175203.89</v>
      </c>
    </row>
    <row r="8" spans="1:25" x14ac:dyDescent="0.25">
      <c r="A8" s="17" t="s">
        <v>18</v>
      </c>
      <c r="B8" s="26">
        <f>[1]Summary!B68</f>
        <v>202122.94</v>
      </c>
      <c r="C8" s="7">
        <f>[1]Summary!C68</f>
        <v>16978.330000000002</v>
      </c>
      <c r="D8" s="7">
        <f>[1]Summary!$E68</f>
        <v>412013.48</v>
      </c>
      <c r="E8" s="7">
        <f>[1]Summary!$F68</f>
        <v>34609.129999999997</v>
      </c>
      <c r="F8" s="24">
        <f>[1]Summary!$H68</f>
        <v>0</v>
      </c>
      <c r="G8" s="24">
        <f>[1]Summary!$I68</f>
        <v>0</v>
      </c>
      <c r="H8" s="7">
        <f>[1]Summary!$K68</f>
        <v>46011</v>
      </c>
      <c r="I8" s="7">
        <f>[1]Summary!$L68</f>
        <v>3864.92</v>
      </c>
      <c r="J8" s="24">
        <f>[1]Summary!$P68</f>
        <v>0</v>
      </c>
      <c r="K8" s="24">
        <f>[1]Summary!$Q68</f>
        <v>0</v>
      </c>
      <c r="L8" s="24">
        <f>[1]Summary!$U68</f>
        <v>0</v>
      </c>
      <c r="M8" s="24">
        <f>[1]Summary!$V68</f>
        <v>0</v>
      </c>
      <c r="N8" s="24">
        <f>[1]Summary!$Z68</f>
        <v>0</v>
      </c>
      <c r="O8" s="24">
        <f>[1]Summary!$AA68</f>
        <v>0</v>
      </c>
      <c r="P8" s="7">
        <f>[1]Summary!$AC68</f>
        <v>7310.94</v>
      </c>
      <c r="Q8" s="7">
        <f>[1]Summary!$AD68</f>
        <v>614.12</v>
      </c>
      <c r="R8" s="7">
        <f>[1]Summary!$AF68</f>
        <v>1183918.17</v>
      </c>
      <c r="S8" s="7">
        <f>[1]Summary!$AG68</f>
        <v>99449.13</v>
      </c>
      <c r="T8" s="7">
        <f>[1]Summary!$AJ68</f>
        <v>279.86</v>
      </c>
      <c r="U8" s="7">
        <f>[1]Summary!$AK68</f>
        <v>23.51</v>
      </c>
      <c r="V8" s="7">
        <f>[1]Summary!$AP68</f>
        <v>0</v>
      </c>
      <c r="W8" s="7">
        <f>[1]Summary!$AQ68</f>
        <v>0</v>
      </c>
      <c r="X8" s="7">
        <f t="shared" si="3"/>
        <v>1851656.39</v>
      </c>
      <c r="Y8" s="8">
        <f t="shared" si="4"/>
        <v>155539.14000000001</v>
      </c>
    </row>
    <row r="9" spans="1:25" x14ac:dyDescent="0.25">
      <c r="A9" s="17" t="s">
        <v>19</v>
      </c>
      <c r="B9" s="26">
        <f>[1]Summary!B69</f>
        <v>139690.15</v>
      </c>
      <c r="C9" s="7">
        <f>[1]Summary!C69</f>
        <v>11733.97</v>
      </c>
      <c r="D9" s="7">
        <f>[1]Summary!$E69</f>
        <v>360531.19</v>
      </c>
      <c r="E9" s="7">
        <f>[1]Summary!$F69</f>
        <v>30284.62</v>
      </c>
      <c r="F9" s="24">
        <f>[1]Summary!$H69</f>
        <v>0</v>
      </c>
      <c r="G9" s="24">
        <f>[1]Summary!$I69</f>
        <v>0</v>
      </c>
      <c r="H9" s="7">
        <f>[1]Summary!$K69</f>
        <v>50255.29</v>
      </c>
      <c r="I9" s="7">
        <f>[1]Summary!$L69</f>
        <v>4221.4399999999996</v>
      </c>
      <c r="J9" s="24">
        <f>[1]Summary!$P69</f>
        <v>0</v>
      </c>
      <c r="K9" s="24">
        <f>[1]Summary!$Q69</f>
        <v>0</v>
      </c>
      <c r="L9" s="24">
        <f>[1]Summary!$U69</f>
        <v>0</v>
      </c>
      <c r="M9" s="24">
        <f>[1]Summary!$V69</f>
        <v>0</v>
      </c>
      <c r="N9" s="24">
        <f>[1]Summary!$Z69</f>
        <v>0</v>
      </c>
      <c r="O9" s="24">
        <f>[1]Summary!$AA69</f>
        <v>0</v>
      </c>
      <c r="P9" s="7">
        <f>[1]Summary!$AC69</f>
        <v>6242.33</v>
      </c>
      <c r="Q9" s="7">
        <f>[1]Summary!$AD69</f>
        <v>524.36</v>
      </c>
      <c r="R9" s="7">
        <f>[1]Summary!$AF69</f>
        <v>837427.41</v>
      </c>
      <c r="S9" s="7">
        <f>[1]Summary!$AG69</f>
        <v>70343.899999999994</v>
      </c>
      <c r="T9" s="7">
        <f>[1]Summary!$AJ69</f>
        <v>105.07</v>
      </c>
      <c r="U9" s="7">
        <f>[1]Summary!$AK69</f>
        <v>8.83</v>
      </c>
      <c r="V9" s="7">
        <f>[1]Summary!$AP69</f>
        <v>0</v>
      </c>
      <c r="W9" s="7">
        <f>[1]Summary!$AQ69</f>
        <v>0</v>
      </c>
      <c r="X9" s="7">
        <f t="shared" si="3"/>
        <v>1394251.4400000002</v>
      </c>
      <c r="Y9" s="8">
        <f t="shared" si="4"/>
        <v>117117.12</v>
      </c>
    </row>
    <row r="10" spans="1:25" x14ac:dyDescent="0.25">
      <c r="A10" s="17" t="s">
        <v>20</v>
      </c>
      <c r="B10" s="26">
        <f>[1]Summary!B70</f>
        <v>101130.98</v>
      </c>
      <c r="C10" s="7">
        <f>[1]Summary!C70</f>
        <v>8495</v>
      </c>
      <c r="D10" s="7">
        <f>[1]Summary!$E70</f>
        <v>384192.39</v>
      </c>
      <c r="E10" s="7">
        <f>[1]Summary!$F70</f>
        <v>32272.16</v>
      </c>
      <c r="F10" s="24">
        <f>[1]Summary!$H70</f>
        <v>0</v>
      </c>
      <c r="G10" s="24">
        <f>[1]Summary!$I70</f>
        <v>0</v>
      </c>
      <c r="H10" s="7">
        <f>[1]Summary!$K70</f>
        <v>125003.42</v>
      </c>
      <c r="I10" s="7">
        <f>[1]Summary!$L70</f>
        <v>10500.29</v>
      </c>
      <c r="J10" s="24">
        <f>[1]Summary!$P70</f>
        <v>0</v>
      </c>
      <c r="K10" s="24">
        <f>[1]Summary!$Q70</f>
        <v>0</v>
      </c>
      <c r="L10" s="24">
        <f>[1]Summary!$U70</f>
        <v>0</v>
      </c>
      <c r="M10" s="24">
        <f>[1]Summary!$V70</f>
        <v>0</v>
      </c>
      <c r="N10" s="24">
        <f>[1]Summary!$Z70</f>
        <v>0</v>
      </c>
      <c r="O10" s="24">
        <f>[1]Summary!$AA70</f>
        <v>0</v>
      </c>
      <c r="P10" s="7">
        <f>[1]Summary!$AC70</f>
        <v>4678.72</v>
      </c>
      <c r="Q10" s="7">
        <f>[1]Summary!$AD70</f>
        <v>393.01</v>
      </c>
      <c r="R10" s="7">
        <f>[1]Summary!$AF70</f>
        <v>591222.67000000004</v>
      </c>
      <c r="S10" s="7">
        <f>[1]Summary!$AG70</f>
        <v>49662.7</v>
      </c>
      <c r="T10" s="7">
        <f>[1]Summary!$AJ70</f>
        <v>11.51</v>
      </c>
      <c r="U10" s="7">
        <f>[1]Summary!$AK70</f>
        <v>0.97</v>
      </c>
      <c r="V10" s="7">
        <f>[1]Summary!$AP70</f>
        <v>0</v>
      </c>
      <c r="W10" s="7">
        <f>[1]Summary!$AQ70</f>
        <v>0</v>
      </c>
      <c r="X10" s="7">
        <f t="shared" si="3"/>
        <v>1206239.6900000002</v>
      </c>
      <c r="Y10" s="8">
        <f t="shared" si="4"/>
        <v>101324.13</v>
      </c>
    </row>
    <row r="11" spans="1:25" x14ac:dyDescent="0.25">
      <c r="A11" s="17" t="s">
        <v>21</v>
      </c>
      <c r="B11" s="26">
        <f>[1]Summary!B71</f>
        <v>137520.91</v>
      </c>
      <c r="C11" s="7">
        <f>[1]Summary!C71</f>
        <v>11551.76</v>
      </c>
      <c r="D11" s="7">
        <f>[1]Summary!$E71</f>
        <v>338742.26</v>
      </c>
      <c r="E11" s="7">
        <f>[1]Summary!$F71</f>
        <v>28454.35</v>
      </c>
      <c r="F11" s="24">
        <f>[1]Summary!$H71</f>
        <v>0</v>
      </c>
      <c r="G11" s="24">
        <f>[1]Summary!$I71</f>
        <v>0</v>
      </c>
      <c r="H11" s="7">
        <f>[1]Summary!$K71</f>
        <v>296882.3</v>
      </c>
      <c r="I11" s="7">
        <f>[1]Summary!$L71</f>
        <v>24938.11</v>
      </c>
      <c r="J11" s="24">
        <f>[1]Summary!$P71</f>
        <v>0</v>
      </c>
      <c r="K11" s="24">
        <f>[1]Summary!$Q71</f>
        <v>0</v>
      </c>
      <c r="L11" s="24">
        <f>[1]Summary!$U71</f>
        <v>0</v>
      </c>
      <c r="M11" s="24">
        <f>[1]Summary!$V71</f>
        <v>0</v>
      </c>
      <c r="N11" s="24">
        <f>[1]Summary!$Z71</f>
        <v>0</v>
      </c>
      <c r="O11" s="24">
        <f>[1]Summary!$AA71</f>
        <v>0</v>
      </c>
      <c r="P11" s="7">
        <f>[1]Summary!$AC71</f>
        <v>3072.06</v>
      </c>
      <c r="Q11" s="7">
        <f>[1]Summary!$AD71</f>
        <v>258.05</v>
      </c>
      <c r="R11" s="7">
        <f>[1]Summary!$AF71</f>
        <v>543987.24</v>
      </c>
      <c r="S11" s="7">
        <f>[1]Summary!$AG71</f>
        <v>45694.93</v>
      </c>
      <c r="T11" s="7">
        <f>[1]Summary!$AJ71</f>
        <v>71.62</v>
      </c>
      <c r="U11" s="7">
        <f>[1]Summary!$AK71</f>
        <v>6.02</v>
      </c>
      <c r="V11" s="7">
        <f>[1]Summary!$AP71</f>
        <v>0</v>
      </c>
      <c r="W11" s="7">
        <f>[1]Summary!$AQ71</f>
        <v>0</v>
      </c>
      <c r="X11" s="7">
        <f t="shared" ref="X11" si="5">B11+D11+F11+H11+J11+L11+N11+P11+R11+T11+V11</f>
        <v>1320276.3900000001</v>
      </c>
      <c r="Y11" s="8">
        <f t="shared" ref="Y11" si="6">C11+E11+G11+I11+K11+M11+O11+Q11+S11+U11+W11</f>
        <v>110903.22000000002</v>
      </c>
    </row>
    <row r="12" spans="1:25" x14ac:dyDescent="0.25">
      <c r="A12" s="17" t="s">
        <v>22</v>
      </c>
      <c r="B12" s="26">
        <f>[1]Summary!B72</f>
        <v>310050.46000000002</v>
      </c>
      <c r="C12" s="7">
        <f>[1]Summary!C72</f>
        <v>26044.240000000002</v>
      </c>
      <c r="D12" s="7">
        <f>[1]Summary!$E72</f>
        <v>651712.17000000004</v>
      </c>
      <c r="E12" s="7">
        <f>[1]Summary!$F72</f>
        <v>54743.82</v>
      </c>
      <c r="F12" s="24">
        <f>[1]Summary!$H72</f>
        <v>0</v>
      </c>
      <c r="G12" s="24">
        <f>[1]Summary!$I72</f>
        <v>0</v>
      </c>
      <c r="H12" s="7">
        <f>[1]Summary!$K72</f>
        <v>151329.59</v>
      </c>
      <c r="I12" s="7">
        <f>[1]Summary!$L72</f>
        <v>12711.69</v>
      </c>
      <c r="J12" s="24">
        <f>[1]Summary!$P72</f>
        <v>0</v>
      </c>
      <c r="K12" s="24">
        <f>[1]Summary!$Q72</f>
        <v>0</v>
      </c>
      <c r="L12" s="24">
        <f>[1]Summary!$U72</f>
        <v>0</v>
      </c>
      <c r="M12" s="24">
        <f>[1]Summary!$V72</f>
        <v>0</v>
      </c>
      <c r="N12" s="24">
        <f>[1]Summary!$Z72</f>
        <v>0</v>
      </c>
      <c r="O12" s="24">
        <f>[1]Summary!$AA72</f>
        <v>0</v>
      </c>
      <c r="P12" s="7">
        <f>[1]Summary!$AC72</f>
        <v>8821.1299999999992</v>
      </c>
      <c r="Q12" s="7">
        <f>[1]Summary!$AD72</f>
        <v>740.98</v>
      </c>
      <c r="R12" s="7">
        <f>[1]Summary!$AF72</f>
        <v>997566.78</v>
      </c>
      <c r="S12" s="7">
        <f>[1]Summary!$AG72</f>
        <v>83795.61</v>
      </c>
      <c r="T12" s="7">
        <f>[1]Summary!$AJ72</f>
        <v>3691.21</v>
      </c>
      <c r="U12" s="7">
        <f>[1]Summary!$AK72</f>
        <v>310.06</v>
      </c>
      <c r="V12" s="7">
        <f>[1]Summary!$AP72</f>
        <v>0</v>
      </c>
      <c r="W12" s="7">
        <f>[1]Summary!$AQ72</f>
        <v>0</v>
      </c>
      <c r="X12" s="7">
        <f t="shared" ref="X12" si="7">B12+D12+F12+H12+J12+L12+N12+P12+R12+T12+V12</f>
        <v>2123171.34</v>
      </c>
      <c r="Y12" s="8">
        <f t="shared" ref="Y12" si="8">C12+E12+G12+I12+K12+M12+O12+Q12+S12+U12+W12</f>
        <v>178346.4</v>
      </c>
    </row>
    <row r="13" spans="1:25" x14ac:dyDescent="0.25">
      <c r="A13" s="17" t="s">
        <v>23</v>
      </c>
      <c r="B13" s="26">
        <f>[1]Summary!B73</f>
        <v>413269.81</v>
      </c>
      <c r="C13" s="7">
        <f>[1]Summary!C73</f>
        <v>34714.660000000003</v>
      </c>
      <c r="D13" s="7">
        <f>[1]Summary!$E73</f>
        <v>783955.57</v>
      </c>
      <c r="E13" s="7">
        <f>[1]Summary!$F73</f>
        <v>65852.27</v>
      </c>
      <c r="F13" s="24">
        <f>[1]Summary!$H73</f>
        <v>0</v>
      </c>
      <c r="G13" s="24">
        <f>[1]Summary!$I73</f>
        <v>0</v>
      </c>
      <c r="H13" s="7">
        <f>[1]Summary!$K73</f>
        <v>5636.68</v>
      </c>
      <c r="I13" s="7">
        <f>[1]Summary!$L73</f>
        <v>473.48</v>
      </c>
      <c r="J13" s="24">
        <f>[1]Summary!$P73</f>
        <v>0</v>
      </c>
      <c r="K13" s="24">
        <f>[1]Summary!$Q73</f>
        <v>0</v>
      </c>
      <c r="L13" s="24">
        <f>[1]Summary!$U73</f>
        <v>0</v>
      </c>
      <c r="M13" s="24">
        <f>[1]Summary!$V73</f>
        <v>0</v>
      </c>
      <c r="N13" s="24">
        <f>[1]Summary!$Z73</f>
        <v>0</v>
      </c>
      <c r="O13" s="24">
        <f>[1]Summary!$AA73</f>
        <v>0</v>
      </c>
      <c r="P13" s="7">
        <f>[1]Summary!$AC73</f>
        <v>6611.98</v>
      </c>
      <c r="Q13" s="7">
        <f>[1]Summary!$AD73</f>
        <v>555.41</v>
      </c>
      <c r="R13" s="7">
        <f>[1]Summary!$AF73</f>
        <v>1519140.21</v>
      </c>
      <c r="S13" s="7">
        <f>[1]Summary!$AG73</f>
        <v>127607.78</v>
      </c>
      <c r="T13" s="7">
        <f>[1]Summary!$AJ73</f>
        <v>4055.28</v>
      </c>
      <c r="U13" s="7">
        <f>[1]Summary!$AK73</f>
        <v>340.54</v>
      </c>
      <c r="V13" s="7">
        <f>[1]Summary!$AP73</f>
        <v>0</v>
      </c>
      <c r="W13" s="7">
        <f>[1]Summary!$AQ73</f>
        <v>0</v>
      </c>
      <c r="X13" s="7">
        <f t="shared" ref="X13" si="9">B13+D13+F13+H13+J13+L13+N13+P13+R13+T13+V13</f>
        <v>2732669.53</v>
      </c>
      <c r="Y13" s="8">
        <f t="shared" ref="Y13" si="10">C13+E13+G13+I13+K13+M13+O13+Q13+S13+U13+W13</f>
        <v>229544.14</v>
      </c>
    </row>
    <row r="14" spans="1:25" x14ac:dyDescent="0.25">
      <c r="A14" s="17" t="s">
        <v>24</v>
      </c>
      <c r="B14" s="26">
        <f>[1]Summary!B74</f>
        <v>434576.93</v>
      </c>
      <c r="C14" s="7">
        <f>[1]Summary!C74</f>
        <v>36504.46</v>
      </c>
      <c r="D14" s="7">
        <f>[1]Summary!$E74</f>
        <v>716157.26</v>
      </c>
      <c r="E14" s="7">
        <f>[1]Summary!$F74</f>
        <v>60157.21</v>
      </c>
      <c r="F14" s="24">
        <f>[1]Summary!$H74</f>
        <v>0</v>
      </c>
      <c r="G14" s="24">
        <f>[1]Summary!$I74</f>
        <v>0</v>
      </c>
      <c r="H14" s="7">
        <f>[1]Summary!$K74</f>
        <v>3852.75</v>
      </c>
      <c r="I14" s="7">
        <f>[1]Summary!$L74</f>
        <v>323.63</v>
      </c>
      <c r="J14" s="24">
        <f>[1]Summary!$P74</f>
        <v>0</v>
      </c>
      <c r="K14" s="24">
        <f>[1]Summary!$Q74</f>
        <v>0</v>
      </c>
      <c r="L14" s="24">
        <f>[1]Summary!$U74</f>
        <v>0</v>
      </c>
      <c r="M14" s="24">
        <f>[1]Summary!$V74</f>
        <v>0</v>
      </c>
      <c r="N14" s="24">
        <f>[1]Summary!$Z74</f>
        <v>0</v>
      </c>
      <c r="O14" s="24">
        <f>[1]Summary!$AA74</f>
        <v>0</v>
      </c>
      <c r="P14" s="7">
        <f>[1]Summary!$AC74</f>
        <v>0</v>
      </c>
      <c r="Q14" s="7">
        <f>[1]Summary!$AD74</f>
        <v>0</v>
      </c>
      <c r="R14" s="7">
        <f>[1]Summary!$AF74</f>
        <v>629719.76</v>
      </c>
      <c r="S14" s="7">
        <f>[1]Summary!$AG74</f>
        <v>52896.46</v>
      </c>
      <c r="T14" s="7">
        <f>[1]Summary!$AJ74</f>
        <v>400.5</v>
      </c>
      <c r="U14" s="7">
        <f>[1]Summary!$AK74</f>
        <v>33.64</v>
      </c>
      <c r="V14" s="7">
        <f>[1]Summary!$AP74</f>
        <v>0</v>
      </c>
      <c r="W14" s="7">
        <f>[1]Summary!$AQ74</f>
        <v>0</v>
      </c>
      <c r="X14" s="7">
        <f t="shared" ref="X14" si="11">B14+D14+F14+H14+J14+L14+N14+P14+R14+T14+V14</f>
        <v>1784707.2</v>
      </c>
      <c r="Y14" s="8">
        <f t="shared" ref="Y14" si="12">C14+E14+G14+I14+K14+M14+O14+Q14+S14+U14+W14</f>
        <v>149915.40000000002</v>
      </c>
    </row>
    <row r="15" spans="1:25" ht="15.75" thickBot="1" x14ac:dyDescent="0.3">
      <c r="A15" s="17" t="s">
        <v>11</v>
      </c>
      <c r="B15" s="26">
        <f>[1]Summary!B75</f>
        <v>415606.16</v>
      </c>
      <c r="C15" s="7">
        <f>[1]Summary!C75</f>
        <v>34910.92</v>
      </c>
      <c r="D15" s="7">
        <f>[1]Summary!$E75</f>
        <v>738650.51</v>
      </c>
      <c r="E15" s="7">
        <f>[1]Summary!$F75</f>
        <v>62046.64</v>
      </c>
      <c r="F15" s="24">
        <f>[1]Summary!$H75</f>
        <v>0</v>
      </c>
      <c r="G15" s="24">
        <f>[1]Summary!$I75</f>
        <v>0</v>
      </c>
      <c r="H15" s="7">
        <f>[1]Summary!$K75</f>
        <v>-671397.92</v>
      </c>
      <c r="I15" s="7">
        <f>[1]Summary!$L75</f>
        <v>-56397.42</v>
      </c>
      <c r="J15" s="24">
        <f>[1]Summary!$P75</f>
        <v>0</v>
      </c>
      <c r="K15" s="24">
        <f>[1]Summary!$Q75</f>
        <v>0</v>
      </c>
      <c r="L15" s="24">
        <f>[1]Summary!$U75</f>
        <v>0</v>
      </c>
      <c r="M15" s="24">
        <f>[1]Summary!$V75</f>
        <v>0</v>
      </c>
      <c r="N15" s="24">
        <f>[1]Summary!$Z75</f>
        <v>0</v>
      </c>
      <c r="O15" s="24">
        <f>[1]Summary!$AA75</f>
        <v>0</v>
      </c>
      <c r="P15" s="7">
        <f>[1]Summary!$AC75</f>
        <v>0</v>
      </c>
      <c r="Q15" s="7">
        <f>[1]Summary!$AD75</f>
        <v>0</v>
      </c>
      <c r="R15" s="7">
        <f>[1]Summary!$AF75</f>
        <v>0</v>
      </c>
      <c r="S15" s="7">
        <f>[1]Summary!$AG75</f>
        <v>0</v>
      </c>
      <c r="T15" s="7">
        <f>[1]Summary!$AJ75</f>
        <v>1281.08</v>
      </c>
      <c r="U15" s="7">
        <f>[1]Summary!$AK75</f>
        <v>107.61</v>
      </c>
      <c r="V15" s="7">
        <f>[1]Summary!$AP75</f>
        <v>0</v>
      </c>
      <c r="W15" s="7">
        <f>[1]Summary!$AQ75</f>
        <v>0</v>
      </c>
      <c r="X15" s="7">
        <f t="shared" ref="X15" si="13">B15+D15+F15+H15+J15+L15+N15+P15+R15+T15+V15</f>
        <v>484139.8299999999</v>
      </c>
      <c r="Y15" s="8">
        <f t="shared" ref="Y15" si="14">C15+E15+G15+I15+K15+M15+O15+Q15+S15+U15+W15</f>
        <v>40667.75</v>
      </c>
    </row>
    <row r="16" spans="1:25" ht="15.75" thickBot="1" x14ac:dyDescent="0.3">
      <c r="A16" s="21" t="s">
        <v>12</v>
      </c>
      <c r="B16" s="18">
        <f t="shared" ref="B16:Y16" si="15">SUM(B4:B15)</f>
        <v>3000297.34</v>
      </c>
      <c r="C16" s="22">
        <f t="shared" si="15"/>
        <v>252024.97999999998</v>
      </c>
      <c r="D16" s="23">
        <f t="shared" si="15"/>
        <v>6355826.4100000001</v>
      </c>
      <c r="E16" s="22">
        <f t="shared" si="15"/>
        <v>533889.42000000004</v>
      </c>
      <c r="F16" s="23">
        <f t="shared" si="15"/>
        <v>0</v>
      </c>
      <c r="G16" s="22">
        <f t="shared" si="15"/>
        <v>0</v>
      </c>
      <c r="H16" s="23">
        <f t="shared" si="15"/>
        <v>94423.219999999972</v>
      </c>
      <c r="I16" s="22">
        <f t="shared" si="15"/>
        <v>7931.5500000000029</v>
      </c>
      <c r="J16" s="23">
        <f t="shared" si="15"/>
        <v>0</v>
      </c>
      <c r="K16" s="22">
        <f t="shared" si="15"/>
        <v>0</v>
      </c>
      <c r="L16" s="23">
        <f t="shared" si="15"/>
        <v>0</v>
      </c>
      <c r="M16" s="22">
        <f t="shared" si="15"/>
        <v>0</v>
      </c>
      <c r="N16" s="23">
        <f t="shared" si="15"/>
        <v>0</v>
      </c>
      <c r="O16" s="22">
        <f t="shared" si="15"/>
        <v>0</v>
      </c>
      <c r="P16" s="22">
        <f t="shared" si="15"/>
        <v>94888.95</v>
      </c>
      <c r="Q16" s="22">
        <f t="shared" si="15"/>
        <v>7970.6900000000005</v>
      </c>
      <c r="R16" s="22">
        <f t="shared" si="15"/>
        <v>12217971.99</v>
      </c>
      <c r="S16" s="22">
        <f t="shared" si="15"/>
        <v>1026309.66</v>
      </c>
      <c r="T16" s="22">
        <f t="shared" si="15"/>
        <v>36445.009999999995</v>
      </c>
      <c r="U16" s="22">
        <f t="shared" si="15"/>
        <v>3061.2799999999997</v>
      </c>
      <c r="V16" s="22">
        <f t="shared" ref="V16:W16" si="16">SUM(V4:V15)</f>
        <v>14539.33</v>
      </c>
      <c r="W16" s="22">
        <f t="shared" si="16"/>
        <v>1221.3000000000002</v>
      </c>
      <c r="X16" s="23">
        <f>SUM(X4:X15)</f>
        <v>21814392.249999996</v>
      </c>
      <c r="Y16" s="19">
        <f t="shared" si="15"/>
        <v>1832408.88</v>
      </c>
    </row>
    <row r="17" spans="1:25" x14ac:dyDescent="0.25">
      <c r="A17" s="9"/>
      <c r="B17" s="29"/>
      <c r="C17" s="29"/>
      <c r="D17" s="29"/>
      <c r="E17" s="29"/>
      <c r="F17" s="29"/>
      <c r="G17" s="29"/>
      <c r="H17" s="29"/>
      <c r="I17" s="29"/>
      <c r="J17" s="29"/>
      <c r="K17" s="5"/>
      <c r="L17" s="4"/>
      <c r="M17" s="5"/>
      <c r="N17" s="4"/>
      <c r="O17" s="5"/>
      <c r="P17" s="4"/>
      <c r="Q17" s="5"/>
      <c r="R17" s="5"/>
      <c r="S17" s="5"/>
      <c r="T17" s="5"/>
      <c r="U17" s="5"/>
      <c r="V17" s="5"/>
      <c r="W17" s="5"/>
      <c r="X17" s="4"/>
      <c r="Y17" s="6"/>
    </row>
    <row r="18" spans="1:25" x14ac:dyDescent="0.25">
      <c r="A18" s="9" t="s">
        <v>13</v>
      </c>
      <c r="B18" s="10" t="s">
        <v>25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Y18" s="12"/>
    </row>
    <row r="19" spans="1:25" ht="15.75" thickBot="1" x14ac:dyDescent="0.3">
      <c r="A19" s="13"/>
      <c r="B19" s="52"/>
      <c r="C19" s="5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/>
    </row>
  </sheetData>
  <sheetProtection algorithmName="SHA-512" hashValue="AjzIqKb37Sh+epba9mBJOFhOntDIx3zIac6rkkcPhUzoePjoSX/QHyIK4VWiui8wW6ODmENwSB9klKNVtwpgWQ==" saltValue="AMwXVw8VU+CLxDoV8gdFAQ==" spinCount="100000" sheet="1" selectLockedCells="1" selectUnlockedCells="1"/>
  <mergeCells count="15">
    <mergeCell ref="T2:U2"/>
    <mergeCell ref="X2:Y2"/>
    <mergeCell ref="B19:C19"/>
    <mergeCell ref="B17:J17"/>
    <mergeCell ref="B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V2:W2"/>
  </mergeCells>
  <printOptions horizontalCentered="1" gridLines="1"/>
  <pageMargins left="0.25" right="0.25" top="0.75" bottom="0.75" header="0.3" footer="0.3"/>
  <pageSetup paperSize="5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</vt:lpstr>
      <vt:lpstr>2023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Keith, Lisa (MGCB)</cp:lastModifiedBy>
  <cp:lastPrinted>2024-03-12T14:50:13Z</cp:lastPrinted>
  <dcterms:created xsi:type="dcterms:W3CDTF">2020-05-28T18:53:12Z</dcterms:created>
  <dcterms:modified xsi:type="dcterms:W3CDTF">2024-09-10T00:52:30Z</dcterms:modified>
</cp:coreProperties>
</file>