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D63E41B6-F1CD-4248-ACBA-51636CB638E0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108" yWindow="-108" windowWidth="23256" windowHeight="12576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5" l="1"/>
  <c r="C14" i="5"/>
  <c r="D14" i="5"/>
  <c r="E14" i="5"/>
  <c r="F14" i="5"/>
  <c r="G14" i="5"/>
  <c r="Y14" i="5" s="1"/>
  <c r="H14" i="5"/>
  <c r="I14" i="5"/>
  <c r="J14" i="5"/>
  <c r="K14" i="5"/>
  <c r="L14" i="5"/>
  <c r="M14" i="5"/>
  <c r="N14" i="5"/>
  <c r="O14" i="5"/>
  <c r="P14" i="5"/>
  <c r="Q14" i="5"/>
  <c r="R14" i="5"/>
  <c r="X14" i="5" s="1"/>
  <c r="S14" i="5"/>
  <c r="T14" i="5"/>
  <c r="U14" i="5"/>
  <c r="V14" i="5"/>
  <c r="W14" i="5"/>
  <c r="B13" i="5"/>
  <c r="C13" i="5"/>
  <c r="D13" i="5"/>
  <c r="E13" i="5"/>
  <c r="F13" i="5"/>
  <c r="G13" i="5"/>
  <c r="H13" i="5"/>
  <c r="X13" i="5" s="1"/>
  <c r="I13" i="5"/>
  <c r="J13" i="5"/>
  <c r="K13" i="5"/>
  <c r="L13" i="5"/>
  <c r="M13" i="5"/>
  <c r="N13" i="5"/>
  <c r="O13" i="5"/>
  <c r="P13" i="5"/>
  <c r="Q13" i="5"/>
  <c r="Y13" i="5" s="1"/>
  <c r="R13" i="5"/>
  <c r="S13" i="5"/>
  <c r="T13" i="5"/>
  <c r="U13" i="5"/>
  <c r="V13" i="5"/>
  <c r="W13" i="5"/>
  <c r="B12" i="5"/>
  <c r="C12" i="5"/>
  <c r="D12" i="5"/>
  <c r="E12" i="5"/>
  <c r="F12" i="5"/>
  <c r="G12" i="5"/>
  <c r="H12" i="5"/>
  <c r="I12" i="5"/>
  <c r="Y12" i="5" s="1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V5" i="4"/>
  <c r="W5" i="4"/>
  <c r="V6" i="4"/>
  <c r="W6" i="4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4" i="4"/>
  <c r="W4" i="4"/>
  <c r="W3" i="4"/>
  <c r="V3" i="4"/>
  <c r="X12" i="5" l="1"/>
  <c r="W16" i="4"/>
  <c r="V16" i="4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V5" i="5"/>
  <c r="W5" i="5"/>
  <c r="V6" i="5"/>
  <c r="W6" i="5"/>
  <c r="V7" i="5"/>
  <c r="W7" i="5"/>
  <c r="V8" i="5"/>
  <c r="W8" i="5"/>
  <c r="V9" i="5"/>
  <c r="W9" i="5"/>
  <c r="V10" i="5"/>
  <c r="W10" i="5"/>
  <c r="W4" i="5"/>
  <c r="V4" i="5"/>
  <c r="X11" i="5" l="1"/>
  <c r="Y11" i="5"/>
  <c r="V3" i="5"/>
  <c r="W3" i="5"/>
  <c r="W16" i="5"/>
  <c r="V16" i="5"/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X6" i="5" l="1"/>
  <c r="X8" i="5"/>
  <c r="X10" i="5"/>
  <c r="Y5" i="5"/>
  <c r="Y7" i="5"/>
  <c r="Y9" i="5"/>
  <c r="X5" i="5"/>
  <c r="X7" i="5"/>
  <c r="X9" i="5"/>
  <c r="X4" i="5"/>
  <c r="Y4" i="5"/>
  <c r="Y6" i="5"/>
  <c r="Y8" i="5"/>
  <c r="Y10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X3" i="5"/>
  <c r="E3" i="5"/>
  <c r="G3" i="5" s="1"/>
  <c r="I3" i="5" s="1"/>
  <c r="K3" i="5" s="1"/>
  <c r="M3" i="5" s="1"/>
  <c r="O3" i="5" s="1"/>
  <c r="Q3" i="5" s="1"/>
  <c r="S3" i="5" s="1"/>
  <c r="U3" i="5" s="1"/>
  <c r="D3" i="5"/>
  <c r="F3" i="5" s="1"/>
  <c r="H3" i="5" s="1"/>
  <c r="J3" i="5" s="1"/>
  <c r="L3" i="5" s="1"/>
  <c r="N3" i="5" s="1"/>
  <c r="P3" i="5" s="1"/>
  <c r="R3" i="5" s="1"/>
  <c r="T3" i="5" s="1"/>
  <c r="X16" i="5" l="1"/>
  <c r="J16" i="5"/>
  <c r="R16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X3" i="4"/>
  <c r="E3" i="4"/>
  <c r="G3" i="4" s="1"/>
  <c r="I3" i="4" s="1"/>
  <c r="K3" i="4" s="1"/>
  <c r="M3" i="4" s="1"/>
  <c r="O3" i="4" s="1"/>
  <c r="Q3" i="4" s="1"/>
  <c r="S3" i="4" s="1"/>
  <c r="U3" i="4" s="1"/>
  <c r="D3" i="4"/>
  <c r="F3" i="4" s="1"/>
  <c r="H3" i="4" s="1"/>
  <c r="J3" i="4" s="1"/>
  <c r="L3" i="4" s="1"/>
  <c r="N3" i="4" s="1"/>
  <c r="P3" i="4" s="1"/>
  <c r="R3" i="4" s="1"/>
  <c r="T3" i="4" s="1"/>
  <c r="X4" i="4" l="1"/>
  <c r="Y11" i="4"/>
  <c r="Y15" i="4"/>
  <c r="Y7" i="4"/>
  <c r="Y9" i="4"/>
  <c r="Y13" i="4"/>
  <c r="X7" i="4"/>
  <c r="X9" i="4"/>
  <c r="X11" i="4"/>
  <c r="X13" i="4"/>
  <c r="X15" i="4"/>
  <c r="Y4" i="4"/>
  <c r="Y6" i="4"/>
  <c r="Y8" i="4"/>
  <c r="Y10" i="4"/>
  <c r="Y12" i="4"/>
  <c r="Y14" i="4"/>
  <c r="Y5" i="4"/>
  <c r="X6" i="4"/>
  <c r="X8" i="4"/>
  <c r="X10" i="4"/>
  <c r="X12" i="4"/>
  <c r="X14" i="4"/>
  <c r="X5" i="4"/>
  <c r="Y16" i="5"/>
  <c r="N16" i="4"/>
  <c r="T16" i="4"/>
  <c r="D16" i="4"/>
  <c r="E16" i="4"/>
  <c r="U16" i="4"/>
  <c r="I16" i="4"/>
  <c r="R16" i="4"/>
  <c r="F16" i="4"/>
  <c r="M16" i="4"/>
  <c r="G16" i="4"/>
  <c r="P16" i="4"/>
  <c r="B16" i="4"/>
  <c r="L16" i="4"/>
  <c r="O16" i="4"/>
  <c r="S16" i="4"/>
  <c r="K16" i="4"/>
  <c r="C16" i="4"/>
  <c r="Q16" i="4"/>
  <c r="H16" i="4"/>
  <c r="J16" i="4"/>
  <c r="Y16" i="4" l="1"/>
  <c r="X16" i="4"/>
</calcChain>
</file>

<file path=xl/sharedStrings.xml><?xml version="1.0" encoding="utf-8"?>
<sst xmlns="http://schemas.openxmlformats.org/spreadsheetml/2006/main" count="66" uniqueCount="34">
  <si>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</si>
  <si>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</si>
  <si>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</si>
  <si>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</si>
  <si>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</si>
  <si>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</si>
  <si>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</si>
  <si>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</si>
  <si>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</si>
  <si>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</si>
  <si>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</si>
  <si>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</si>
  <si>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</si>
  <si>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</si>
  <si>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</si>
  <si>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</si>
  <si>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</si>
  <si>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</si>
  <si>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</si>
  <si>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</si>
  <si>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</si>
  <si>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</si>
  <si>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</si>
  <si>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</si>
  <si>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</si>
  <si>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</si>
  <si>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</si>
  <si>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</si>
  <si>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</si>
  <si>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</si>
  <si>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</si>
  <si>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</si>
  <si>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</si>
  <si>
    <t>DateForce Fantasy Football,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</si>
</sst>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Fiscal Year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  <cell r="AP43">
            <v>10285.219999999999</v>
          </cell>
          <cell r="AQ43">
            <v>863.96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  <cell r="AP44">
            <v>663.39</v>
          </cell>
          <cell r="AQ44">
            <v>55.72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  <cell r="AP45">
            <v>0</v>
          </cell>
          <cell r="AQ45">
            <v>0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  <cell r="AP46">
            <v>0</v>
          </cell>
          <cell r="AQ46">
            <v>0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  <cell r="AP47">
            <v>0</v>
          </cell>
          <cell r="AQ47">
            <v>0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  <cell r="AP48">
            <v>0</v>
          </cell>
          <cell r="AQ48">
            <v>0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  <cell r="AP49">
            <v>0</v>
          </cell>
          <cell r="AQ49">
            <v>0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  <cell r="AP50">
            <v>0</v>
          </cell>
          <cell r="AQ50">
            <v>0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  <cell r="AP51">
            <v>0</v>
          </cell>
          <cell r="AQ51">
            <v>0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  <cell r="AP52">
            <v>0</v>
          </cell>
          <cell r="AQ52">
            <v>0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  <cell r="AP53">
            <v>0</v>
          </cell>
          <cell r="AQ53">
            <v>0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H54"/>
          <cell r="I54"/>
          <cell r="K54">
            <v>-330867.26</v>
          </cell>
          <cell r="L54">
            <v>-27792.85</v>
          </cell>
          <cell r="P54"/>
          <cell r="Q54"/>
          <cell r="U54"/>
          <cell r="V54"/>
          <cell r="Z54"/>
          <cell r="AA54"/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  <cell r="AP54">
            <v>0</v>
          </cell>
          <cell r="AQ54">
            <v>0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  <cell r="AP64">
            <v>13752.02</v>
          </cell>
          <cell r="AQ64">
            <v>1155.17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  <cell r="AP65">
            <v>787.31</v>
          </cell>
          <cell r="AQ65">
            <v>66.13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H66"/>
          <cell r="I66"/>
          <cell r="K66">
            <v>6516.93</v>
          </cell>
          <cell r="L66">
            <v>547.41999999999996</v>
          </cell>
          <cell r="P66"/>
          <cell r="Q66"/>
          <cell r="U66"/>
          <cell r="V66"/>
          <cell r="Z66"/>
          <cell r="AA66"/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  <cell r="AP66">
            <v>0</v>
          </cell>
          <cell r="AQ66">
            <v>0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H67"/>
          <cell r="I67"/>
          <cell r="K67">
            <v>24354.95</v>
          </cell>
          <cell r="L67">
            <v>2045.82</v>
          </cell>
          <cell r="P67"/>
          <cell r="Q67"/>
          <cell r="U67"/>
          <cell r="V67"/>
          <cell r="Z67"/>
          <cell r="AA67"/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  <cell r="AP67">
            <v>0</v>
          </cell>
          <cell r="AQ67">
            <v>0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H68"/>
          <cell r="I68"/>
          <cell r="K68">
            <v>46011</v>
          </cell>
          <cell r="L68">
            <v>3864.92</v>
          </cell>
          <cell r="P68"/>
          <cell r="Q68"/>
          <cell r="U68"/>
          <cell r="V68"/>
          <cell r="Z68"/>
          <cell r="AA68"/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  <cell r="AP68">
            <v>0</v>
          </cell>
          <cell r="AQ68">
            <v>0</v>
          </cell>
        </row>
        <row r="69">
          <cell r="B69">
            <v>139690.15</v>
          </cell>
          <cell r="C69">
            <v>11733.97</v>
          </cell>
          <cell r="E69">
            <v>360531.19</v>
          </cell>
          <cell r="F69">
            <v>30284.62</v>
          </cell>
          <cell r="H69"/>
          <cell r="I69"/>
          <cell r="K69">
            <v>50255.29</v>
          </cell>
          <cell r="L69">
            <v>4221.4399999999996</v>
          </cell>
          <cell r="P69"/>
          <cell r="Q69"/>
          <cell r="U69"/>
          <cell r="V69"/>
          <cell r="Z69"/>
          <cell r="AA69"/>
          <cell r="AC69">
            <v>6242.33</v>
          </cell>
          <cell r="AD69">
            <v>524.36</v>
          </cell>
          <cell r="AF69">
            <v>837427.41</v>
          </cell>
          <cell r="AG69">
            <v>70343.899999999994</v>
          </cell>
          <cell r="AJ69">
            <v>105.07</v>
          </cell>
          <cell r="AK69">
            <v>8.83</v>
          </cell>
          <cell r="AP69">
            <v>0</v>
          </cell>
          <cell r="AQ69">
            <v>0</v>
          </cell>
        </row>
        <row r="70">
          <cell r="B70">
            <v>101130.98</v>
          </cell>
          <cell r="C70">
            <v>8495</v>
          </cell>
          <cell r="E70">
            <v>384192.39</v>
          </cell>
          <cell r="F70">
            <v>32272.16</v>
          </cell>
          <cell r="H70"/>
          <cell r="I70"/>
          <cell r="K70">
            <v>125003.42</v>
          </cell>
          <cell r="L70">
            <v>10500.29</v>
          </cell>
          <cell r="P70"/>
          <cell r="Q70"/>
          <cell r="U70"/>
          <cell r="V70"/>
          <cell r="Z70"/>
          <cell r="AA70"/>
          <cell r="AC70">
            <v>4678.72</v>
          </cell>
          <cell r="AD70">
            <v>393.01</v>
          </cell>
          <cell r="AF70">
            <v>591222.67000000004</v>
          </cell>
          <cell r="AG70">
            <v>49662.7</v>
          </cell>
          <cell r="AJ70">
            <v>11.51</v>
          </cell>
          <cell r="AK70">
            <v>0.97</v>
          </cell>
          <cell r="AP70">
            <v>0</v>
          </cell>
          <cell r="AQ70">
            <v>0</v>
          </cell>
        </row>
        <row r="71">
          <cell r="B71">
            <v>137520.91</v>
          </cell>
          <cell r="C71">
            <v>11551.76</v>
          </cell>
          <cell r="E71">
            <v>338742.26</v>
          </cell>
          <cell r="F71">
            <v>28454.35</v>
          </cell>
          <cell r="H71"/>
          <cell r="I71"/>
          <cell r="K71">
            <v>296882.3</v>
          </cell>
          <cell r="L71">
            <v>24938.11</v>
          </cell>
          <cell r="P71"/>
          <cell r="Q71"/>
          <cell r="U71"/>
          <cell r="V71"/>
          <cell r="Z71"/>
          <cell r="AA71"/>
          <cell r="AC71">
            <v>3072.06</v>
          </cell>
          <cell r="AD71">
            <v>258.05</v>
          </cell>
          <cell r="AF71">
            <v>543987.24</v>
          </cell>
          <cell r="AG71">
            <v>45694.93</v>
          </cell>
          <cell r="AJ71">
            <v>71.62</v>
          </cell>
          <cell r="AK71">
            <v>6.02</v>
          </cell>
          <cell r="AP71">
            <v>0</v>
          </cell>
          <cell r="AQ71">
            <v>0</v>
          </cell>
        </row>
        <row r="72">
          <cell r="B72">
            <v>310050.46000000002</v>
          </cell>
          <cell r="C72">
            <v>26044.240000000002</v>
          </cell>
          <cell r="E72">
            <v>651712.17000000004</v>
          </cell>
          <cell r="F72">
            <v>54743.82</v>
          </cell>
          <cell r="H72"/>
          <cell r="I72"/>
          <cell r="K72">
            <v>151329.59</v>
          </cell>
          <cell r="L72">
            <v>12711.69</v>
          </cell>
          <cell r="P72"/>
          <cell r="Q72"/>
          <cell r="U72"/>
          <cell r="V72"/>
          <cell r="Z72"/>
          <cell r="AA72"/>
          <cell r="AC72">
            <v>8821.1299999999992</v>
          </cell>
          <cell r="AD72">
            <v>740.98</v>
          </cell>
          <cell r="AF72">
            <v>997566.78</v>
          </cell>
          <cell r="AG72">
            <v>83795.61</v>
          </cell>
          <cell r="AJ72">
            <v>3691.21</v>
          </cell>
          <cell r="AK72">
            <v>310.06</v>
          </cell>
          <cell r="AP72">
            <v>0</v>
          </cell>
          <cell r="AQ72">
            <v>0</v>
          </cell>
        </row>
        <row r="73">
          <cell r="B73">
            <v>413269.81</v>
          </cell>
          <cell r="C73">
            <v>34714.660000000003</v>
          </cell>
          <cell r="E73">
            <v>783955.57</v>
          </cell>
          <cell r="F73">
            <v>65852.27</v>
          </cell>
          <cell r="H73"/>
          <cell r="I73"/>
          <cell r="K73">
            <v>5636.68</v>
          </cell>
          <cell r="L73">
            <v>473.48</v>
          </cell>
          <cell r="P73"/>
          <cell r="Q73"/>
          <cell r="U73"/>
          <cell r="V73"/>
          <cell r="Z73"/>
          <cell r="AA73"/>
          <cell r="AC73">
            <v>6611.98</v>
          </cell>
          <cell r="AD73">
            <v>555.41</v>
          </cell>
          <cell r="AF73">
            <v>1519140.21</v>
          </cell>
          <cell r="AG73">
            <v>127607.78</v>
          </cell>
          <cell r="AJ73">
            <v>4055.28</v>
          </cell>
          <cell r="AK73">
            <v>340.54</v>
          </cell>
          <cell r="AP73">
            <v>0</v>
          </cell>
          <cell r="AQ73">
            <v>0</v>
          </cell>
        </row>
        <row r="74">
          <cell r="B74">
            <v>434576.93</v>
          </cell>
          <cell r="C74">
            <v>36504.46</v>
          </cell>
          <cell r="E74">
            <v>716157.26</v>
          </cell>
          <cell r="F74">
            <v>60157.21</v>
          </cell>
          <cell r="H74"/>
          <cell r="I74"/>
          <cell r="K74">
            <v>3852.75</v>
          </cell>
          <cell r="L74">
            <v>323.63</v>
          </cell>
          <cell r="P74"/>
          <cell r="Q74"/>
          <cell r="U74"/>
          <cell r="V74"/>
          <cell r="Z74"/>
          <cell r="AA74"/>
          <cell r="AC74">
            <v>0</v>
          </cell>
          <cell r="AD74">
            <v>0</v>
          </cell>
          <cell r="AF74">
            <v>629719.76</v>
          </cell>
          <cell r="AG74">
            <v>52896.46</v>
          </cell>
          <cell r="AJ74">
            <v>400.5</v>
          </cell>
          <cell r="AK74">
            <v>33.64</v>
          </cell>
          <cell r="AP74">
            <v>0</v>
          </cell>
          <cell r="AQ7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Y19"/>
  <sheetViews>
    <sheetView tabSelected="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5" width="17.33203125" customWidth="1"/>
    <col min="29" max="29" width="16.88671875" bestFit="1" customWidth="1"/>
  </cols>
  <sheetData>
    <row r="1" spans="1:25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50" t="s">
        <v>33</v>
      </c>
      <c r="W2" s="51"/>
      <c r="X2" s="32" t="s">
        <v>6</v>
      </c>
      <c r="Y2" s="33"/>
    </row>
    <row r="3" spans="1:25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ref="V3" si="1">T3</f>
        <v>Fantasy Contest Adjusted Revenue</v>
      </c>
      <c r="W3" s="2" t="str">
        <f t="shared" ref="W3" si="2">U3</f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>[1]Summary!$AP64</f>
        <v>13752.02</v>
      </c>
      <c r="W4" s="8">
        <f>[1]Summary!$AQ64</f>
        <v>1155.17</v>
      </c>
      <c r="X4" s="8">
        <f>B4+D4+F4+H4+J4+L4+N4+P4+R4+T4+V4</f>
        <v>2926828.3099999996</v>
      </c>
      <c r="Y4" s="9">
        <f>C4+E4+G4+I4+K4+M4+O4+Q4+S4+U4+W4</f>
        <v>245853.58</v>
      </c>
    </row>
    <row r="5" spans="1:25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>[1]Summary!$AP65</f>
        <v>787.31</v>
      </c>
      <c r="W5" s="8">
        <f>[1]Summary!$AQ65</f>
        <v>66.13</v>
      </c>
      <c r="X5" s="8">
        <f t="shared" ref="X5:X10" si="3">B5+D5+F5+H5+J5+L5+N5+P5+R5+T5+V5</f>
        <v>1791549.6300000001</v>
      </c>
      <c r="Y5" s="9">
        <f t="shared" ref="Y5:Y10" si="4">C5+E5+G5+I5+K5+M5+O5+Q5+S5+U5+W5</f>
        <v>150490.16999999998</v>
      </c>
    </row>
    <row r="6" spans="1:25" x14ac:dyDescent="0.3">
      <c r="A6" s="18" t="s">
        <v>16</v>
      </c>
      <c r="B6" s="28">
        <f>[1]Summary!B66</f>
        <v>156158.54999999999</v>
      </c>
      <c r="C6" s="8">
        <f>[1]Summary!C66</f>
        <v>13117.32</v>
      </c>
      <c r="D6" s="8">
        <f>[1]Summary!$E66</f>
        <v>375369.24</v>
      </c>
      <c r="E6" s="8">
        <f>[1]Summary!$F66</f>
        <v>31531.02</v>
      </c>
      <c r="F6" s="26">
        <f>[1]Summary!$H66</f>
        <v>0</v>
      </c>
      <c r="G6" s="26">
        <f>[1]Summary!$I66</f>
        <v>0</v>
      </c>
      <c r="H6" s="8">
        <f>[1]Summary!$K66</f>
        <v>6516.93</v>
      </c>
      <c r="I6" s="8">
        <f>[1]Summary!$L66</f>
        <v>547.41999999999996</v>
      </c>
      <c r="J6" s="26">
        <f>[1]Summary!$P66</f>
        <v>0</v>
      </c>
      <c r="K6" s="26">
        <f>[1]Summary!$Q66</f>
        <v>0</v>
      </c>
      <c r="L6" s="26">
        <f>[1]Summary!$U66</f>
        <v>0</v>
      </c>
      <c r="M6" s="26">
        <f>[1]Summary!$V66</f>
        <v>0</v>
      </c>
      <c r="N6" s="26">
        <f>[1]Summary!$Z66</f>
        <v>0</v>
      </c>
      <c r="O6" s="26">
        <f>[1]Summary!$AA66</f>
        <v>0</v>
      </c>
      <c r="P6" s="8">
        <f>[1]Summary!$AC66</f>
        <v>18109.28</v>
      </c>
      <c r="Q6" s="8">
        <f>[1]Summary!$AD66</f>
        <v>1521.18</v>
      </c>
      <c r="R6" s="8">
        <f>[1]Summary!$AF66</f>
        <v>1556855.9</v>
      </c>
      <c r="S6" s="8">
        <f>[1]Summary!$AG66</f>
        <v>130775.9</v>
      </c>
      <c r="T6" s="8">
        <f>[1]Summary!$AJ66</f>
        <v>132.1</v>
      </c>
      <c r="U6" s="8">
        <f>[1]Summary!$AK66</f>
        <v>11.1</v>
      </c>
      <c r="V6" s="8">
        <f>[1]Summary!$AP66</f>
        <v>0</v>
      </c>
      <c r="W6" s="8">
        <f>[1]Summary!$AQ66</f>
        <v>0</v>
      </c>
      <c r="X6" s="8">
        <f t="shared" si="3"/>
        <v>2113142</v>
      </c>
      <c r="Y6" s="9">
        <f t="shared" si="4"/>
        <v>177503.94</v>
      </c>
    </row>
    <row r="7" spans="1:25" x14ac:dyDescent="0.3">
      <c r="A7" s="18" t="s">
        <v>17</v>
      </c>
      <c r="B7" s="28">
        <f>[1]Summary!B67</f>
        <v>283649.5</v>
      </c>
      <c r="C7" s="8">
        <f>[1]Summary!C67</f>
        <v>23826.560000000001</v>
      </c>
      <c r="D7" s="8">
        <f>[1]Summary!$E67</f>
        <v>491251.07</v>
      </c>
      <c r="E7" s="8">
        <f>[1]Summary!$F67</f>
        <v>41265.089999999997</v>
      </c>
      <c r="F7" s="26">
        <f>[1]Summary!$H67</f>
        <v>0</v>
      </c>
      <c r="G7" s="26">
        <f>[1]Summary!$I67</f>
        <v>0</v>
      </c>
      <c r="H7" s="8">
        <f>[1]Summary!$K67</f>
        <v>24354.95</v>
      </c>
      <c r="I7" s="8">
        <f>[1]Summary!$L67</f>
        <v>2045.82</v>
      </c>
      <c r="J7" s="26">
        <f>[1]Summary!$P67</f>
        <v>0</v>
      </c>
      <c r="K7" s="26">
        <f>[1]Summary!$Q67</f>
        <v>0</v>
      </c>
      <c r="L7" s="26">
        <f>[1]Summary!$U67</f>
        <v>0</v>
      </c>
      <c r="M7" s="26">
        <f>[1]Summary!$V67</f>
        <v>0</v>
      </c>
      <c r="N7" s="26">
        <f>[1]Summary!$Z67</f>
        <v>0</v>
      </c>
      <c r="O7" s="26">
        <f>[1]Summary!$AA67</f>
        <v>0</v>
      </c>
      <c r="P7" s="8">
        <f>[1]Summary!$AC67</f>
        <v>15205.68</v>
      </c>
      <c r="Q7" s="8">
        <f>[1]Summary!$AD67</f>
        <v>1277.28</v>
      </c>
      <c r="R7" s="8">
        <f>[1]Summary!$AF67</f>
        <v>1269279.01</v>
      </c>
      <c r="S7" s="8">
        <f>[1]Summary!$AG67</f>
        <v>106619.44</v>
      </c>
      <c r="T7" s="8">
        <f>[1]Summary!$AJ67</f>
        <v>2020.29</v>
      </c>
      <c r="U7" s="8">
        <f>[1]Summary!$AK67</f>
        <v>169.7</v>
      </c>
      <c r="V7" s="8">
        <f>[1]Summary!$AP67</f>
        <v>0</v>
      </c>
      <c r="W7" s="8">
        <f>[1]Summary!$AQ67</f>
        <v>0</v>
      </c>
      <c r="X7" s="8">
        <f t="shared" si="3"/>
        <v>2085760.5</v>
      </c>
      <c r="Y7" s="9">
        <f t="shared" si="4"/>
        <v>175203.89</v>
      </c>
    </row>
    <row r="8" spans="1:25" x14ac:dyDescent="0.3">
      <c r="A8" s="18" t="s">
        <v>18</v>
      </c>
      <c r="B8" s="28">
        <f>[1]Summary!B68</f>
        <v>202122.94</v>
      </c>
      <c r="C8" s="8">
        <f>[1]Summary!C68</f>
        <v>16978.330000000002</v>
      </c>
      <c r="D8" s="8">
        <f>[1]Summary!$E68</f>
        <v>412013.48</v>
      </c>
      <c r="E8" s="8">
        <f>[1]Summary!$F68</f>
        <v>34609.129999999997</v>
      </c>
      <c r="F8" s="26">
        <f>[1]Summary!$H68</f>
        <v>0</v>
      </c>
      <c r="G8" s="26">
        <f>[1]Summary!$I68</f>
        <v>0</v>
      </c>
      <c r="H8" s="8">
        <f>[1]Summary!$K68</f>
        <v>46011</v>
      </c>
      <c r="I8" s="8">
        <f>[1]Summary!$L68</f>
        <v>3864.92</v>
      </c>
      <c r="J8" s="26">
        <f>[1]Summary!$P68</f>
        <v>0</v>
      </c>
      <c r="K8" s="26">
        <f>[1]Summary!$Q68</f>
        <v>0</v>
      </c>
      <c r="L8" s="26">
        <f>[1]Summary!$U68</f>
        <v>0</v>
      </c>
      <c r="M8" s="26">
        <f>[1]Summary!$V68</f>
        <v>0</v>
      </c>
      <c r="N8" s="26">
        <f>[1]Summary!$Z68</f>
        <v>0</v>
      </c>
      <c r="O8" s="26">
        <f>[1]Summary!$AA68</f>
        <v>0</v>
      </c>
      <c r="P8" s="8">
        <f>[1]Summary!$AC68</f>
        <v>7310.94</v>
      </c>
      <c r="Q8" s="8">
        <f>[1]Summary!$AD68</f>
        <v>614.12</v>
      </c>
      <c r="R8" s="8">
        <f>[1]Summary!$AF68</f>
        <v>1183918.17</v>
      </c>
      <c r="S8" s="8">
        <f>[1]Summary!$AG68</f>
        <v>99449.13</v>
      </c>
      <c r="T8" s="8">
        <f>[1]Summary!$AJ68</f>
        <v>279.86</v>
      </c>
      <c r="U8" s="8">
        <f>[1]Summary!$AK68</f>
        <v>23.51</v>
      </c>
      <c r="V8" s="8">
        <f>[1]Summary!$AP68</f>
        <v>0</v>
      </c>
      <c r="W8" s="8">
        <f>[1]Summary!$AQ68</f>
        <v>0</v>
      </c>
      <c r="X8" s="8">
        <f t="shared" si="3"/>
        <v>1851656.39</v>
      </c>
      <c r="Y8" s="9">
        <f t="shared" si="4"/>
        <v>155539.14000000001</v>
      </c>
    </row>
    <row r="9" spans="1:25" x14ac:dyDescent="0.3">
      <c r="A9" s="18" t="s">
        <v>19</v>
      </c>
      <c r="B9" s="28">
        <f>[1]Summary!B69</f>
        <v>139690.15</v>
      </c>
      <c r="C9" s="8">
        <f>[1]Summary!C69</f>
        <v>11733.97</v>
      </c>
      <c r="D9" s="8">
        <f>[1]Summary!$E69</f>
        <v>360531.19</v>
      </c>
      <c r="E9" s="8">
        <f>[1]Summary!$F69</f>
        <v>30284.62</v>
      </c>
      <c r="F9" s="26">
        <f>[1]Summary!$H69</f>
        <v>0</v>
      </c>
      <c r="G9" s="26">
        <f>[1]Summary!$I69</f>
        <v>0</v>
      </c>
      <c r="H9" s="8">
        <f>[1]Summary!$K69</f>
        <v>50255.29</v>
      </c>
      <c r="I9" s="8">
        <f>[1]Summary!$L69</f>
        <v>4221.4399999999996</v>
      </c>
      <c r="J9" s="26">
        <f>[1]Summary!$P69</f>
        <v>0</v>
      </c>
      <c r="K9" s="26">
        <f>[1]Summary!$Q69</f>
        <v>0</v>
      </c>
      <c r="L9" s="26">
        <f>[1]Summary!$U69</f>
        <v>0</v>
      </c>
      <c r="M9" s="26">
        <f>[1]Summary!$V69</f>
        <v>0</v>
      </c>
      <c r="N9" s="26">
        <f>[1]Summary!$Z69</f>
        <v>0</v>
      </c>
      <c r="O9" s="26">
        <f>[1]Summary!$AA69</f>
        <v>0</v>
      </c>
      <c r="P9" s="8">
        <f>[1]Summary!$AC69</f>
        <v>6242.33</v>
      </c>
      <c r="Q9" s="8">
        <f>[1]Summary!$AD69</f>
        <v>524.36</v>
      </c>
      <c r="R9" s="8">
        <f>[1]Summary!$AF69</f>
        <v>837427.41</v>
      </c>
      <c r="S9" s="8">
        <f>[1]Summary!$AG69</f>
        <v>70343.899999999994</v>
      </c>
      <c r="T9" s="8">
        <f>[1]Summary!$AJ69</f>
        <v>105.07</v>
      </c>
      <c r="U9" s="8">
        <f>[1]Summary!$AK69</f>
        <v>8.83</v>
      </c>
      <c r="V9" s="8">
        <f>[1]Summary!$AP69</f>
        <v>0</v>
      </c>
      <c r="W9" s="8">
        <f>[1]Summary!$AQ69</f>
        <v>0</v>
      </c>
      <c r="X9" s="8">
        <f t="shared" si="3"/>
        <v>1394251.4400000002</v>
      </c>
      <c r="Y9" s="9">
        <f t="shared" si="4"/>
        <v>117117.12</v>
      </c>
    </row>
    <row r="10" spans="1:25" x14ac:dyDescent="0.3">
      <c r="A10" s="18" t="s">
        <v>20</v>
      </c>
      <c r="B10" s="28">
        <f>[1]Summary!B70</f>
        <v>101130.98</v>
      </c>
      <c r="C10" s="8">
        <f>[1]Summary!C70</f>
        <v>8495</v>
      </c>
      <c r="D10" s="8">
        <f>[1]Summary!$E70</f>
        <v>384192.39</v>
      </c>
      <c r="E10" s="8">
        <f>[1]Summary!$F70</f>
        <v>32272.16</v>
      </c>
      <c r="F10" s="26">
        <f>[1]Summary!$H70</f>
        <v>0</v>
      </c>
      <c r="G10" s="26">
        <f>[1]Summary!$I70</f>
        <v>0</v>
      </c>
      <c r="H10" s="8">
        <f>[1]Summary!$K70</f>
        <v>125003.42</v>
      </c>
      <c r="I10" s="8">
        <f>[1]Summary!$L70</f>
        <v>10500.29</v>
      </c>
      <c r="J10" s="26">
        <f>[1]Summary!$P70</f>
        <v>0</v>
      </c>
      <c r="K10" s="26">
        <f>[1]Summary!$Q70</f>
        <v>0</v>
      </c>
      <c r="L10" s="26">
        <f>[1]Summary!$U70</f>
        <v>0</v>
      </c>
      <c r="M10" s="26">
        <f>[1]Summary!$V70</f>
        <v>0</v>
      </c>
      <c r="N10" s="26">
        <f>[1]Summary!$Z70</f>
        <v>0</v>
      </c>
      <c r="O10" s="26">
        <f>[1]Summary!$AA70</f>
        <v>0</v>
      </c>
      <c r="P10" s="8">
        <f>[1]Summary!$AC70</f>
        <v>4678.72</v>
      </c>
      <c r="Q10" s="8">
        <f>[1]Summary!$AD70</f>
        <v>393.01</v>
      </c>
      <c r="R10" s="8">
        <f>[1]Summary!$AF70</f>
        <v>591222.67000000004</v>
      </c>
      <c r="S10" s="8">
        <f>[1]Summary!$AG70</f>
        <v>49662.7</v>
      </c>
      <c r="T10" s="8">
        <f>[1]Summary!$AJ70</f>
        <v>11.51</v>
      </c>
      <c r="U10" s="8">
        <f>[1]Summary!$AK70</f>
        <v>0.97</v>
      </c>
      <c r="V10" s="8">
        <f>[1]Summary!$AP70</f>
        <v>0</v>
      </c>
      <c r="W10" s="8">
        <f>[1]Summary!$AQ70</f>
        <v>0</v>
      </c>
      <c r="X10" s="8">
        <f t="shared" si="3"/>
        <v>1206239.6900000002</v>
      </c>
      <c r="Y10" s="9">
        <f t="shared" si="4"/>
        <v>101324.13</v>
      </c>
    </row>
    <row r="11" spans="1:25" x14ac:dyDescent="0.3">
      <c r="A11" s="18" t="s">
        <v>21</v>
      </c>
      <c r="B11" s="28">
        <f>[1]Summary!B71</f>
        <v>137520.91</v>
      </c>
      <c r="C11" s="8">
        <f>[1]Summary!C71</f>
        <v>11551.76</v>
      </c>
      <c r="D11" s="8">
        <f>[1]Summary!$E71</f>
        <v>338742.26</v>
      </c>
      <c r="E11" s="8">
        <f>[1]Summary!$F71</f>
        <v>28454.35</v>
      </c>
      <c r="F11" s="26">
        <f>[1]Summary!$H71</f>
        <v>0</v>
      </c>
      <c r="G11" s="26">
        <f>[1]Summary!$I71</f>
        <v>0</v>
      </c>
      <c r="H11" s="8">
        <f>[1]Summary!$K71</f>
        <v>296882.3</v>
      </c>
      <c r="I11" s="8">
        <f>[1]Summary!$L71</f>
        <v>24938.11</v>
      </c>
      <c r="J11" s="26">
        <f>[1]Summary!$P71</f>
        <v>0</v>
      </c>
      <c r="K11" s="26">
        <f>[1]Summary!$Q71</f>
        <v>0</v>
      </c>
      <c r="L11" s="26">
        <f>[1]Summary!$U71</f>
        <v>0</v>
      </c>
      <c r="M11" s="26">
        <f>[1]Summary!$V71</f>
        <v>0</v>
      </c>
      <c r="N11" s="26">
        <f>[1]Summary!$Z71</f>
        <v>0</v>
      </c>
      <c r="O11" s="26">
        <f>[1]Summary!$AA71</f>
        <v>0</v>
      </c>
      <c r="P11" s="8">
        <f>[1]Summary!$AC71</f>
        <v>3072.06</v>
      </c>
      <c r="Q11" s="8">
        <f>[1]Summary!$AD71</f>
        <v>258.05</v>
      </c>
      <c r="R11" s="8">
        <f>[1]Summary!$AF71</f>
        <v>543987.24</v>
      </c>
      <c r="S11" s="8">
        <f>[1]Summary!$AG71</f>
        <v>45694.93</v>
      </c>
      <c r="T11" s="8">
        <f>[1]Summary!$AJ71</f>
        <v>71.62</v>
      </c>
      <c r="U11" s="8">
        <f>[1]Summary!$AK71</f>
        <v>6.02</v>
      </c>
      <c r="V11" s="8">
        <f>[1]Summary!$AP71</f>
        <v>0</v>
      </c>
      <c r="W11" s="8">
        <f>[1]Summary!$AQ71</f>
        <v>0</v>
      </c>
      <c r="X11" s="8">
        <f t="shared" ref="X11" si="5">B11+D11+F11+H11+J11+L11+N11+P11+R11+T11+V11</f>
        <v>1320276.3900000001</v>
      </c>
      <c r="Y11" s="9">
        <f t="shared" ref="Y11" si="6">C11+E11+G11+I11+K11+M11+O11+Q11+S11+U11+W11</f>
        <v>110903.22000000002</v>
      </c>
    </row>
    <row r="12" spans="1:25" x14ac:dyDescent="0.3">
      <c r="A12" s="18" t="s">
        <v>22</v>
      </c>
      <c r="B12" s="28">
        <f>[1]Summary!B72</f>
        <v>310050.46000000002</v>
      </c>
      <c r="C12" s="8">
        <f>[1]Summary!C72</f>
        <v>26044.240000000002</v>
      </c>
      <c r="D12" s="8">
        <f>[1]Summary!$E72</f>
        <v>651712.17000000004</v>
      </c>
      <c r="E12" s="8">
        <f>[1]Summary!$F72</f>
        <v>54743.82</v>
      </c>
      <c r="F12" s="26">
        <f>[1]Summary!$H72</f>
        <v>0</v>
      </c>
      <c r="G12" s="26">
        <f>[1]Summary!$I72</f>
        <v>0</v>
      </c>
      <c r="H12" s="8">
        <f>[1]Summary!$K72</f>
        <v>151329.59</v>
      </c>
      <c r="I12" s="8">
        <f>[1]Summary!$L72</f>
        <v>12711.69</v>
      </c>
      <c r="J12" s="26">
        <f>[1]Summary!$P72</f>
        <v>0</v>
      </c>
      <c r="K12" s="26">
        <f>[1]Summary!$Q72</f>
        <v>0</v>
      </c>
      <c r="L12" s="26">
        <f>[1]Summary!$U72</f>
        <v>0</v>
      </c>
      <c r="M12" s="26">
        <f>[1]Summary!$V72</f>
        <v>0</v>
      </c>
      <c r="N12" s="26">
        <f>[1]Summary!$Z72</f>
        <v>0</v>
      </c>
      <c r="O12" s="26">
        <f>[1]Summary!$AA72</f>
        <v>0</v>
      </c>
      <c r="P12" s="8">
        <f>[1]Summary!$AC72</f>
        <v>8821.1299999999992</v>
      </c>
      <c r="Q12" s="8">
        <f>[1]Summary!$AD72</f>
        <v>740.98</v>
      </c>
      <c r="R12" s="8">
        <f>[1]Summary!$AF72</f>
        <v>997566.78</v>
      </c>
      <c r="S12" s="8">
        <f>[1]Summary!$AG72</f>
        <v>83795.61</v>
      </c>
      <c r="T12" s="8">
        <f>[1]Summary!$AJ72</f>
        <v>3691.21</v>
      </c>
      <c r="U12" s="8">
        <f>[1]Summary!$AK72</f>
        <v>310.06</v>
      </c>
      <c r="V12" s="8">
        <f>[1]Summary!$AP72</f>
        <v>0</v>
      </c>
      <c r="W12" s="8">
        <f>[1]Summary!$AQ72</f>
        <v>0</v>
      </c>
      <c r="X12" s="8">
        <f t="shared" ref="X12" si="7">B12+D12+F12+H12+J12+L12+N12+P12+R12+T12+V12</f>
        <v>2123171.34</v>
      </c>
      <c r="Y12" s="9">
        <f t="shared" ref="Y12" si="8">C12+E12+G12+I12+K12+M12+O12+Q12+S12+U12+W12</f>
        <v>178346.4</v>
      </c>
    </row>
    <row r="13" spans="1:25" x14ac:dyDescent="0.3">
      <c r="A13" s="18" t="s">
        <v>23</v>
      </c>
      <c r="B13" s="28">
        <f>[1]Summary!B73</f>
        <v>413269.81</v>
      </c>
      <c r="C13" s="8">
        <f>[1]Summary!C73</f>
        <v>34714.660000000003</v>
      </c>
      <c r="D13" s="8">
        <f>[1]Summary!$E73</f>
        <v>783955.57</v>
      </c>
      <c r="E13" s="8">
        <f>[1]Summary!$F73</f>
        <v>65852.27</v>
      </c>
      <c r="F13" s="26">
        <f>[1]Summary!$H73</f>
        <v>0</v>
      </c>
      <c r="G13" s="26">
        <f>[1]Summary!$I73</f>
        <v>0</v>
      </c>
      <c r="H13" s="8">
        <f>[1]Summary!$K73</f>
        <v>5636.68</v>
      </c>
      <c r="I13" s="8">
        <f>[1]Summary!$L73</f>
        <v>473.48</v>
      </c>
      <c r="J13" s="26">
        <f>[1]Summary!$P73</f>
        <v>0</v>
      </c>
      <c r="K13" s="26">
        <f>[1]Summary!$Q73</f>
        <v>0</v>
      </c>
      <c r="L13" s="26">
        <f>[1]Summary!$U73</f>
        <v>0</v>
      </c>
      <c r="M13" s="26">
        <f>[1]Summary!$V73</f>
        <v>0</v>
      </c>
      <c r="N13" s="26">
        <f>[1]Summary!$Z73</f>
        <v>0</v>
      </c>
      <c r="O13" s="26">
        <f>[1]Summary!$AA73</f>
        <v>0</v>
      </c>
      <c r="P13" s="8">
        <f>[1]Summary!$AC73</f>
        <v>6611.98</v>
      </c>
      <c r="Q13" s="8">
        <f>[1]Summary!$AD73</f>
        <v>555.41</v>
      </c>
      <c r="R13" s="8">
        <f>[1]Summary!$AF73</f>
        <v>1519140.21</v>
      </c>
      <c r="S13" s="8">
        <f>[1]Summary!$AG73</f>
        <v>127607.78</v>
      </c>
      <c r="T13" s="8">
        <f>[1]Summary!$AJ73</f>
        <v>4055.28</v>
      </c>
      <c r="U13" s="8">
        <f>[1]Summary!$AK73</f>
        <v>340.54</v>
      </c>
      <c r="V13" s="8">
        <f>[1]Summary!$AP73</f>
        <v>0</v>
      </c>
      <c r="W13" s="8">
        <f>[1]Summary!$AQ73</f>
        <v>0</v>
      </c>
      <c r="X13" s="8">
        <f t="shared" ref="X13" si="9">B13+D13+F13+H13+J13+L13+N13+P13+R13+T13+V13</f>
        <v>2732669.53</v>
      </c>
      <c r="Y13" s="9">
        <f t="shared" ref="Y13" si="10">C13+E13+G13+I13+K13+M13+O13+Q13+S13+U13+W13</f>
        <v>229544.14</v>
      </c>
    </row>
    <row r="14" spans="1:25" x14ac:dyDescent="0.3">
      <c r="A14" s="18" t="s">
        <v>24</v>
      </c>
      <c r="B14" s="28">
        <f>[1]Summary!B74</f>
        <v>434576.93</v>
      </c>
      <c r="C14" s="8">
        <f>[1]Summary!C74</f>
        <v>36504.46</v>
      </c>
      <c r="D14" s="8">
        <f>[1]Summary!$E74</f>
        <v>716157.26</v>
      </c>
      <c r="E14" s="8">
        <f>[1]Summary!$F74</f>
        <v>60157.21</v>
      </c>
      <c r="F14" s="26">
        <f>[1]Summary!$H74</f>
        <v>0</v>
      </c>
      <c r="G14" s="26">
        <f>[1]Summary!$I74</f>
        <v>0</v>
      </c>
      <c r="H14" s="8">
        <f>[1]Summary!$K74</f>
        <v>3852.75</v>
      </c>
      <c r="I14" s="8">
        <f>[1]Summary!$L74</f>
        <v>323.63</v>
      </c>
      <c r="J14" s="26">
        <f>[1]Summary!$P74</f>
        <v>0</v>
      </c>
      <c r="K14" s="26">
        <f>[1]Summary!$Q74</f>
        <v>0</v>
      </c>
      <c r="L14" s="26">
        <f>[1]Summary!$U74</f>
        <v>0</v>
      </c>
      <c r="M14" s="26">
        <f>[1]Summary!$V74</f>
        <v>0</v>
      </c>
      <c r="N14" s="26">
        <f>[1]Summary!$Z74</f>
        <v>0</v>
      </c>
      <c r="O14" s="26">
        <f>[1]Summary!$AA74</f>
        <v>0</v>
      </c>
      <c r="P14" s="8">
        <f>[1]Summary!$AC74</f>
        <v>0</v>
      </c>
      <c r="Q14" s="8">
        <f>[1]Summary!$AD74</f>
        <v>0</v>
      </c>
      <c r="R14" s="8">
        <f>[1]Summary!$AF74</f>
        <v>629719.76</v>
      </c>
      <c r="S14" s="8">
        <f>[1]Summary!$AG74</f>
        <v>52896.46</v>
      </c>
      <c r="T14" s="8">
        <f>[1]Summary!$AJ74</f>
        <v>400.5</v>
      </c>
      <c r="U14" s="8">
        <f>[1]Summary!$AK74</f>
        <v>33.64</v>
      </c>
      <c r="V14" s="8">
        <f>[1]Summary!$AP74</f>
        <v>0</v>
      </c>
      <c r="W14" s="8">
        <f>[1]Summary!$AQ74</f>
        <v>0</v>
      </c>
      <c r="X14" s="8">
        <f t="shared" ref="X14" si="11">B14+D14+F14+H14+J14+L14+N14+P14+R14+T14+V14</f>
        <v>1784707.2</v>
      </c>
      <c r="Y14" s="9">
        <f t="shared" ref="Y14" si="12">C14+E14+G14+I14+K14+M14+O14+Q14+S14+U14+W14</f>
        <v>149915.40000000002</v>
      </c>
    </row>
    <row r="15" spans="1:25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1:25" ht="15" thickBot="1" x14ac:dyDescent="0.35">
      <c r="A16" s="23" t="s">
        <v>12</v>
      </c>
      <c r="B16" s="20">
        <f t="shared" ref="B16:Y16" si="13">SUM(B4:B15)</f>
        <v>2584691.1799999997</v>
      </c>
      <c r="C16" s="24">
        <f t="shared" si="13"/>
        <v>217114.06</v>
      </c>
      <c r="D16" s="25">
        <f t="shared" si="13"/>
        <v>5617175.9000000004</v>
      </c>
      <c r="E16" s="24">
        <f t="shared" si="13"/>
        <v>471842.78</v>
      </c>
      <c r="F16" s="25">
        <f t="shared" si="13"/>
        <v>0</v>
      </c>
      <c r="G16" s="24">
        <f t="shared" si="13"/>
        <v>0</v>
      </c>
      <c r="H16" s="25">
        <f t="shared" si="13"/>
        <v>765821.14</v>
      </c>
      <c r="I16" s="24">
        <f t="shared" si="13"/>
        <v>64328.97</v>
      </c>
      <c r="J16" s="25">
        <f t="shared" si="13"/>
        <v>0</v>
      </c>
      <c r="K16" s="24">
        <f t="shared" si="13"/>
        <v>0</v>
      </c>
      <c r="L16" s="25">
        <f t="shared" si="13"/>
        <v>0</v>
      </c>
      <c r="M16" s="24">
        <f t="shared" si="13"/>
        <v>0</v>
      </c>
      <c r="N16" s="25">
        <f t="shared" si="13"/>
        <v>0</v>
      </c>
      <c r="O16" s="24">
        <f t="shared" si="13"/>
        <v>0</v>
      </c>
      <c r="P16" s="24">
        <f t="shared" si="13"/>
        <v>94888.95</v>
      </c>
      <c r="Q16" s="24">
        <f t="shared" si="13"/>
        <v>7970.6900000000005</v>
      </c>
      <c r="R16" s="24">
        <f t="shared" si="13"/>
        <v>12217971.99</v>
      </c>
      <c r="S16" s="24">
        <f t="shared" si="13"/>
        <v>1026309.66</v>
      </c>
      <c r="T16" s="24">
        <f t="shared" si="13"/>
        <v>35163.929999999993</v>
      </c>
      <c r="U16" s="24">
        <f t="shared" si="13"/>
        <v>2953.6699999999996</v>
      </c>
      <c r="V16" s="24">
        <f t="shared" ref="V16:W16" si="14">SUM(V4:V15)</f>
        <v>14539.33</v>
      </c>
      <c r="W16" s="24">
        <f t="shared" si="14"/>
        <v>1221.3000000000002</v>
      </c>
      <c r="X16" s="25">
        <f>SUM(X4:X15)</f>
        <v>21330252.419999998</v>
      </c>
      <c r="Y16" s="21">
        <f t="shared" si="13"/>
        <v>1791741.13</v>
      </c>
    </row>
    <row r="17" spans="1:25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3"/>
    </row>
    <row r="19" spans="1:25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</sheetData>
  <sheetProtection algorithmName="SHA-512" hashValue="xYkIFro2iO2c34o2e1i3uyVKRyRO20UhFs6MpXmQ6vXzBElI1IsFSVIa4/uWLVz2PFrU86GislG0SqEJCrqYQQ==" saltValue="zrsqV9dKPWObk2tJuepIeg==" spinCount="100000" sheet="1" selectLockedCells="1" selectUnlockedCells="1"/>
  <mergeCells count="15">
    <mergeCell ref="T2:U2"/>
    <mergeCell ref="X2:Y2"/>
    <mergeCell ref="B19:C19"/>
    <mergeCell ref="B17:J17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V2:W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Y19"/>
  <sheetViews>
    <sheetView zoomScaleNormal="100" workbookViewId="0"/>
  </sheetViews>
  <sheetFormatPr defaultRowHeight="14.4" x14ac:dyDescent="0.3"/>
  <cols>
    <col min="1" max="1" width="13.109375" customWidth="1"/>
    <col min="2" max="25" width="17.33203125" customWidth="1"/>
    <col min="29" max="29" width="16.88671875" bestFit="1" customWidth="1"/>
  </cols>
  <sheetData>
    <row r="1" spans="1:25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4" t="s">
        <v>27</v>
      </c>
      <c r="O2" s="54"/>
      <c r="P2" s="55" t="s">
        <v>26</v>
      </c>
      <c r="Q2" s="55"/>
      <c r="R2" s="56" t="s">
        <v>28</v>
      </c>
      <c r="S2" s="57"/>
      <c r="T2" s="52" t="s">
        <v>30</v>
      </c>
      <c r="U2" s="53"/>
      <c r="V2" s="50" t="s">
        <v>33</v>
      </c>
      <c r="W2" s="51"/>
      <c r="X2" s="32" t="s">
        <v>6</v>
      </c>
      <c r="Y2" s="33"/>
    </row>
    <row r="3" spans="1:25" ht="28.8" x14ac:dyDescent="0.3">
      <c r="A3" s="17" t="s">
        <v>7</v>
      </c>
      <c r="B3" s="1" t="s">
        <v>8</v>
      </c>
      <c r="C3" s="2" t="s">
        <v>9</v>
      </c>
      <c r="D3" s="2" t="str">
        <f t="shared" ref="D3:W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si="0"/>
        <v>Fantasy Contest Adjusted Revenue</v>
      </c>
      <c r="W3" s="2" t="str">
        <f t="shared" si="0"/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>[1]Summary!$AP43</f>
        <v>10285.219999999999</v>
      </c>
      <c r="W4" s="8">
        <f>[1]Summary!$AQ43</f>
        <v>863.96</v>
      </c>
      <c r="X4" s="8">
        <f>B4+D4+F4+H4+J4+L4+N4+P4+R4+T4+V4</f>
        <v>1724383.1099999999</v>
      </c>
      <c r="Y4" s="9">
        <f>C4+E4+G4+I4+K4+M4+O4+Q4+S4+U4+W4</f>
        <v>144848.16999999995</v>
      </c>
    </row>
    <row r="5" spans="1:25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>[1]Summary!$AP44</f>
        <v>663.39</v>
      </c>
      <c r="W5" s="8">
        <f>[1]Summary!$AQ44</f>
        <v>55.72</v>
      </c>
      <c r="X5" s="8">
        <f t="shared" ref="X5:X15" si="1">B5+D5+F5+H5+J5+L5+N5+P5+R5+T5+V5</f>
        <v>1052156.0999999999</v>
      </c>
      <c r="Y5" s="9">
        <f t="shared" ref="Y5:Y15" si="2">C5+E5+G5+I5+K5+M5+O5+Q5+S5+U5+W5</f>
        <v>88381.12999999999</v>
      </c>
    </row>
    <row r="6" spans="1:25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>[1]Summary!$AP45</f>
        <v>0</v>
      </c>
      <c r="W6" s="8">
        <f>[1]Summary!$AQ45</f>
        <v>0</v>
      </c>
      <c r="X6" s="8">
        <f t="shared" si="1"/>
        <v>984560.4800000001</v>
      </c>
      <c r="Y6" s="9">
        <f t="shared" si="2"/>
        <v>82703.069999999992</v>
      </c>
    </row>
    <row r="7" spans="1:25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>[1]Summary!$AP46</f>
        <v>0</v>
      </c>
      <c r="W7" s="8">
        <f>[1]Summary!$AQ46</f>
        <v>0</v>
      </c>
      <c r="X7" s="8">
        <f t="shared" si="1"/>
        <v>1317286.07</v>
      </c>
      <c r="Y7" s="9">
        <f t="shared" si="2"/>
        <v>110652.03</v>
      </c>
    </row>
    <row r="8" spans="1:25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>[1]Summary!$AP47</f>
        <v>0</v>
      </c>
      <c r="W8" s="8">
        <f>[1]Summary!$AQ47</f>
        <v>0</v>
      </c>
      <c r="X8" s="8">
        <f t="shared" si="1"/>
        <v>1344812.5199999998</v>
      </c>
      <c r="Y8" s="9">
        <f t="shared" si="2"/>
        <v>112964.25000000001</v>
      </c>
    </row>
    <row r="9" spans="1:25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>[1]Summary!$AP48</f>
        <v>0</v>
      </c>
      <c r="W9" s="8">
        <f>[1]Summary!$AQ48</f>
        <v>0</v>
      </c>
      <c r="X9" s="8">
        <f t="shared" si="1"/>
        <v>1000741.43</v>
      </c>
      <c r="Y9" s="9">
        <f t="shared" si="2"/>
        <v>84062.28</v>
      </c>
    </row>
    <row r="10" spans="1:25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>[1]Summary!$AP49</f>
        <v>0</v>
      </c>
      <c r="W10" s="8">
        <f>[1]Summary!$AQ49</f>
        <v>0</v>
      </c>
      <c r="X10" s="8">
        <f t="shared" si="1"/>
        <v>1117252.27</v>
      </c>
      <c r="Y10" s="9">
        <f t="shared" si="2"/>
        <v>93849.180000000008</v>
      </c>
    </row>
    <row r="11" spans="1:25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>[1]Summary!$AP50</f>
        <v>0</v>
      </c>
      <c r="W11" s="8">
        <f>[1]Summary!$AQ50</f>
        <v>0</v>
      </c>
      <c r="X11" s="8">
        <f t="shared" si="1"/>
        <v>1201956.74</v>
      </c>
      <c r="Y11" s="9">
        <f t="shared" si="2"/>
        <v>100964.36999999998</v>
      </c>
    </row>
    <row r="12" spans="1:25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>[1]Summary!$AP51</f>
        <v>0</v>
      </c>
      <c r="W12" s="8">
        <f>[1]Summary!$AQ51</f>
        <v>0</v>
      </c>
      <c r="X12" s="8">
        <f t="shared" si="1"/>
        <v>1508556.2899999998</v>
      </c>
      <c r="Y12" s="9">
        <f t="shared" si="2"/>
        <v>126718.73999999999</v>
      </c>
    </row>
    <row r="13" spans="1:25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>[1]Summary!$AP52</f>
        <v>0</v>
      </c>
      <c r="W13" s="8">
        <f>[1]Summary!$AQ52</f>
        <v>0</v>
      </c>
      <c r="X13" s="8">
        <f t="shared" si="1"/>
        <v>1774700.4300000002</v>
      </c>
      <c r="Y13" s="9">
        <f t="shared" si="2"/>
        <v>149074.84</v>
      </c>
    </row>
    <row r="14" spans="1:25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>[1]Summary!$AP53</f>
        <v>0</v>
      </c>
      <c r="W14" s="8">
        <f>[1]Summary!$AQ53</f>
        <v>0</v>
      </c>
      <c r="X14" s="8">
        <f t="shared" si="1"/>
        <v>2241504.1200000006</v>
      </c>
      <c r="Y14" s="9">
        <f t="shared" si="2"/>
        <v>188286.36000000002</v>
      </c>
    </row>
    <row r="15" spans="1:25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>[1]Summary!$AP54</f>
        <v>0</v>
      </c>
      <c r="W15" s="8">
        <f>[1]Summary!$AQ54</f>
        <v>0</v>
      </c>
      <c r="X15" s="8">
        <f t="shared" si="1"/>
        <v>1587191.76</v>
      </c>
      <c r="Y15" s="9">
        <f t="shared" si="2"/>
        <v>133324.09999999998</v>
      </c>
    </row>
    <row r="16" spans="1:25" ht="15" thickBot="1" x14ac:dyDescent="0.35">
      <c r="A16" s="23" t="s">
        <v>12</v>
      </c>
      <c r="B16" s="20">
        <f t="shared" ref="B16:Y16" si="3">SUM(B4:B15)</f>
        <v>3997281.0900000003</v>
      </c>
      <c r="C16" s="24">
        <f t="shared" si="3"/>
        <v>335771.62000000005</v>
      </c>
      <c r="D16" s="25">
        <f t="shared" si="3"/>
        <v>7902428.8700000001</v>
      </c>
      <c r="E16" s="24">
        <f t="shared" si="3"/>
        <v>663804.03</v>
      </c>
      <c r="F16" s="25">
        <f t="shared" si="3"/>
        <v>14878.700000000003</v>
      </c>
      <c r="G16" s="24">
        <f t="shared" si="3"/>
        <v>1249.8</v>
      </c>
      <c r="H16" s="25">
        <f t="shared" si="3"/>
        <v>358124.04999999993</v>
      </c>
      <c r="I16" s="24">
        <f t="shared" si="3"/>
        <v>30082.440000000002</v>
      </c>
      <c r="J16" s="25">
        <f t="shared" si="3"/>
        <v>-24417.23</v>
      </c>
      <c r="K16" s="24">
        <f t="shared" si="3"/>
        <v>-2051.04</v>
      </c>
      <c r="L16" s="25">
        <f t="shared" si="3"/>
        <v>101983.46</v>
      </c>
      <c r="M16" s="24">
        <f t="shared" si="3"/>
        <v>8566.61</v>
      </c>
      <c r="N16" s="25">
        <f t="shared" si="3"/>
        <v>35901.1</v>
      </c>
      <c r="O16" s="24">
        <f t="shared" si="3"/>
        <v>3015.6899999999996</v>
      </c>
      <c r="P16" s="24">
        <f t="shared" si="3"/>
        <v>35301.1</v>
      </c>
      <c r="Q16" s="24">
        <f t="shared" si="3"/>
        <v>2965.29</v>
      </c>
      <c r="R16" s="24">
        <f t="shared" si="3"/>
        <v>4373200.1500000004</v>
      </c>
      <c r="S16" s="24">
        <f t="shared" si="3"/>
        <v>367348.81</v>
      </c>
      <c r="T16" s="24">
        <f t="shared" si="3"/>
        <v>49471.42</v>
      </c>
      <c r="U16" s="24">
        <f t="shared" si="3"/>
        <v>4155.5899999999992</v>
      </c>
      <c r="V16" s="24">
        <f>SUM(V4:V15)</f>
        <v>10948.609999999999</v>
      </c>
      <c r="W16" s="24">
        <f t="shared" si="3"/>
        <v>919.68000000000006</v>
      </c>
      <c r="X16" s="25">
        <f t="shared" si="3"/>
        <v>16855101.32</v>
      </c>
      <c r="Y16" s="21">
        <f t="shared" si="3"/>
        <v>1415828.52</v>
      </c>
    </row>
    <row r="17" spans="1:25" x14ac:dyDescent="0.3">
      <c r="A17" s="10" t="s">
        <v>13</v>
      </c>
      <c r="B17" s="58" t="s">
        <v>31</v>
      </c>
      <c r="C17" s="58"/>
      <c r="D17" s="58"/>
      <c r="E17" s="58"/>
      <c r="F17" s="58"/>
      <c r="G17" s="58"/>
      <c r="H17" s="58"/>
      <c r="I17" s="58"/>
      <c r="J17" s="58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3"/>
    </row>
    <row r="19" spans="1:25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</sheetData>
  <sheetProtection algorithmName="SHA-512" hashValue="DFsKDbPM0aMYZTC9dHADUVMs9YHfzhp1N47oLBv2AtBGSQF+NlwaL/au4HC75DhJ/3tiyMqKRuzqsOG3y5YpOQ==" saltValue="0zoDgPv72NUoFdOHPJ+n9g==" spinCount="100000" sheet="1" selectLockedCells="1" selectUnlockedCells="1"/>
  <mergeCells count="15">
    <mergeCell ref="T2:U2"/>
    <mergeCell ref="B19:C19"/>
    <mergeCell ref="B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  <mergeCell ref="V2:W2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2024-01-08T18:20:34Z</dcterms:modified>
</cp:coreProperties>
</file>