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Fantasy Contests\"/>
    </mc:Choice>
  </mc:AlternateContent>
  <xr:revisionPtr revIDLastSave="0" documentId="13_ncr:1_{039F0388-87FB-4C07-86C7-E752D0C0B2E6}" xr6:coauthVersionLast="47" xr6:coauthVersionMax="47" xr10:uidLastSave="{00000000-0000-0000-0000-000000000000}"/>
  <workbookProtection workbookAlgorithmName="SHA-512" workbookHashValue="4kUM2Ae8CryZ0DfpXMVxAFnlcTy400MAH4+5qhrsP2XhULrtceiMHnt4zgoiWwNISXMrYv0UWevmG7h9W0bGLQ==" workbookSaltValue="0MEGc/Qnck6k4m0v9e9m9g==" workbookSpinCount="100000" lockStructure="1"/>
  <bookViews>
    <workbookView xWindow="-108" yWindow="-108" windowWidth="23256" windowHeight="12576" xr2:uid="{17D4D1A9-AED2-4BF1-8948-6372A664948E}"/>
  </bookViews>
  <sheets>
    <sheet name="2023" sheetId="5" r:id="rId1"/>
    <sheet name="2022" sheetId="4" r:id="rId2"/>
  </sheets>
  <externalReferences>
    <externalReference r:id="rId3"/>
  </externalReferences>
  <definedNames>
    <definedName name="_xlnm.Print_Area" localSheetId="1">'2022'!$A$1:$U$19</definedName>
    <definedName name="_xlnm.Print_Area" localSheetId="0">'2023'!$A$1:$U$19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5" l="1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B12" i="5"/>
  <c r="X12" i="5" s="1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Y12" i="5"/>
  <c r="V5" i="4"/>
  <c r="W5" i="4"/>
  <c r="V6" i="4"/>
  <c r="W6" i="4"/>
  <c r="V7" i="4"/>
  <c r="W7" i="4"/>
  <c r="V8" i="4"/>
  <c r="W8" i="4"/>
  <c r="V9" i="4"/>
  <c r="W9" i="4"/>
  <c r="V10" i="4"/>
  <c r="W10" i="4"/>
  <c r="V11" i="4"/>
  <c r="W11" i="4"/>
  <c r="V12" i="4"/>
  <c r="W12" i="4"/>
  <c r="V13" i="4"/>
  <c r="W13" i="4"/>
  <c r="V14" i="4"/>
  <c r="W14" i="4"/>
  <c r="V15" i="4"/>
  <c r="W15" i="4"/>
  <c r="V4" i="4"/>
  <c r="W4" i="4"/>
  <c r="W3" i="4"/>
  <c r="V3" i="4"/>
  <c r="W16" i="4" l="1"/>
  <c r="V16" i="4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V5" i="5"/>
  <c r="W5" i="5"/>
  <c r="V6" i="5"/>
  <c r="W6" i="5"/>
  <c r="V7" i="5"/>
  <c r="W7" i="5"/>
  <c r="V8" i="5"/>
  <c r="W8" i="5"/>
  <c r="V9" i="5"/>
  <c r="W9" i="5"/>
  <c r="V10" i="5"/>
  <c r="W10" i="5"/>
  <c r="W4" i="5"/>
  <c r="V4" i="5"/>
  <c r="X11" i="5" l="1"/>
  <c r="Y11" i="5"/>
  <c r="V3" i="5"/>
  <c r="W3" i="5"/>
  <c r="W16" i="5"/>
  <c r="V16" i="5"/>
  <c r="B10" i="5" l="1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X6" i="5" l="1"/>
  <c r="X8" i="5"/>
  <c r="X10" i="5"/>
  <c r="Y5" i="5"/>
  <c r="Y7" i="5"/>
  <c r="Y9" i="5"/>
  <c r="X5" i="5"/>
  <c r="X7" i="5"/>
  <c r="X9" i="5"/>
  <c r="X4" i="5"/>
  <c r="Y4" i="5"/>
  <c r="Y6" i="5"/>
  <c r="Y8" i="5"/>
  <c r="Y10" i="5"/>
  <c r="U16" i="5"/>
  <c r="T16" i="5"/>
  <c r="S16" i="5"/>
  <c r="Q16" i="5"/>
  <c r="P16" i="5"/>
  <c r="O16" i="5"/>
  <c r="N16" i="5"/>
  <c r="M16" i="5"/>
  <c r="L16" i="5"/>
  <c r="K16" i="5"/>
  <c r="I16" i="5"/>
  <c r="H16" i="5"/>
  <c r="G16" i="5"/>
  <c r="F16" i="5"/>
  <c r="E16" i="5"/>
  <c r="D16" i="5"/>
  <c r="X3" i="5"/>
  <c r="E3" i="5"/>
  <c r="G3" i="5" s="1"/>
  <c r="I3" i="5" s="1"/>
  <c r="K3" i="5" s="1"/>
  <c r="M3" i="5" s="1"/>
  <c r="O3" i="5" s="1"/>
  <c r="Q3" i="5" s="1"/>
  <c r="S3" i="5" s="1"/>
  <c r="U3" i="5" s="1"/>
  <c r="D3" i="5"/>
  <c r="F3" i="5" s="1"/>
  <c r="H3" i="5" s="1"/>
  <c r="J3" i="5" s="1"/>
  <c r="L3" i="5" s="1"/>
  <c r="N3" i="5" s="1"/>
  <c r="P3" i="5" s="1"/>
  <c r="R3" i="5" s="1"/>
  <c r="T3" i="5" s="1"/>
  <c r="X16" i="5" l="1"/>
  <c r="J16" i="5"/>
  <c r="R16" i="5"/>
  <c r="B16" i="5"/>
  <c r="C16" i="5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B6" i="4"/>
  <c r="C6" i="4"/>
  <c r="D6" i="4"/>
  <c r="F6" i="4"/>
  <c r="H6" i="4"/>
  <c r="J6" i="4"/>
  <c r="L6" i="4"/>
  <c r="N6" i="4"/>
  <c r="P6" i="4"/>
  <c r="R6" i="4"/>
  <c r="T6" i="4"/>
  <c r="E6" i="4"/>
  <c r="G6" i="4"/>
  <c r="I6" i="4"/>
  <c r="K6" i="4"/>
  <c r="M6" i="4"/>
  <c r="O6" i="4"/>
  <c r="Q6" i="4"/>
  <c r="S6" i="4"/>
  <c r="U6" i="4"/>
  <c r="L4" i="4"/>
  <c r="L5" i="4"/>
  <c r="B4" i="4"/>
  <c r="D4" i="4"/>
  <c r="F4" i="4"/>
  <c r="H4" i="4"/>
  <c r="J4" i="4"/>
  <c r="N4" i="4"/>
  <c r="P4" i="4"/>
  <c r="R4" i="4"/>
  <c r="T4" i="4"/>
  <c r="B5" i="4"/>
  <c r="C5" i="4"/>
  <c r="D5" i="4"/>
  <c r="E5" i="4"/>
  <c r="F5" i="4"/>
  <c r="G5" i="4"/>
  <c r="H5" i="4"/>
  <c r="I5" i="4"/>
  <c r="J5" i="4"/>
  <c r="K5" i="4"/>
  <c r="M5" i="4"/>
  <c r="N5" i="4"/>
  <c r="O5" i="4"/>
  <c r="P5" i="4"/>
  <c r="Q5" i="4"/>
  <c r="R5" i="4"/>
  <c r="S5" i="4"/>
  <c r="T5" i="4"/>
  <c r="U5" i="4"/>
  <c r="U4" i="4"/>
  <c r="S4" i="4"/>
  <c r="Q4" i="4"/>
  <c r="O4" i="4"/>
  <c r="M4" i="4"/>
  <c r="K4" i="4"/>
  <c r="I4" i="4"/>
  <c r="G4" i="4"/>
  <c r="E4" i="4"/>
  <c r="C4" i="4"/>
  <c r="X3" i="4"/>
  <c r="E3" i="4"/>
  <c r="G3" i="4" s="1"/>
  <c r="I3" i="4" s="1"/>
  <c r="K3" i="4" s="1"/>
  <c r="M3" i="4" s="1"/>
  <c r="O3" i="4" s="1"/>
  <c r="Q3" i="4" s="1"/>
  <c r="S3" i="4" s="1"/>
  <c r="U3" i="4" s="1"/>
  <c r="D3" i="4"/>
  <c r="F3" i="4" s="1"/>
  <c r="H3" i="4" s="1"/>
  <c r="J3" i="4" s="1"/>
  <c r="L3" i="4" s="1"/>
  <c r="N3" i="4" s="1"/>
  <c r="P3" i="4" s="1"/>
  <c r="R3" i="4" s="1"/>
  <c r="T3" i="4" s="1"/>
  <c r="X4" i="4" l="1"/>
  <c r="Y11" i="4"/>
  <c r="Y15" i="4"/>
  <c r="Y7" i="4"/>
  <c r="Y9" i="4"/>
  <c r="Y13" i="4"/>
  <c r="X7" i="4"/>
  <c r="X9" i="4"/>
  <c r="X11" i="4"/>
  <c r="X13" i="4"/>
  <c r="X15" i="4"/>
  <c r="Y4" i="4"/>
  <c r="Y6" i="4"/>
  <c r="Y8" i="4"/>
  <c r="Y10" i="4"/>
  <c r="Y12" i="4"/>
  <c r="Y14" i="4"/>
  <c r="Y5" i="4"/>
  <c r="X6" i="4"/>
  <c r="X8" i="4"/>
  <c r="X10" i="4"/>
  <c r="X12" i="4"/>
  <c r="X14" i="4"/>
  <c r="X5" i="4"/>
  <c r="Y16" i="5"/>
  <c r="N16" i="4"/>
  <c r="T16" i="4"/>
  <c r="D16" i="4"/>
  <c r="E16" i="4"/>
  <c r="U16" i="4"/>
  <c r="I16" i="4"/>
  <c r="R16" i="4"/>
  <c r="F16" i="4"/>
  <c r="M16" i="4"/>
  <c r="G16" i="4"/>
  <c r="P16" i="4"/>
  <c r="B16" i="4"/>
  <c r="L16" i="4"/>
  <c r="O16" i="4"/>
  <c r="S16" i="4"/>
  <c r="K16" i="4"/>
  <c r="C16" i="4"/>
  <c r="Q16" i="4"/>
  <c r="H16" i="4"/>
  <c r="J16" i="4"/>
  <c r="Y16" i="4" l="1"/>
  <c r="X16" i="4"/>
</calcChain>
</file>

<file path=xl/sharedStrings.xml><?xml version="1.0" encoding="utf-8"?>
<sst xmlns="http://schemas.openxmlformats.org/spreadsheetml/2006/main" count="66" uniqueCount="34">
  <si>
    <t>FanDuel</t>
  </si>
  <si>
    <t>DraftKings</t>
  </si>
  <si>
    <t>SportsHub</t>
  </si>
  <si>
    <t>FFPC, LLC</t>
  </si>
  <si>
    <t>FullTime</t>
  </si>
  <si>
    <t xml:space="preserve">Yahoo </t>
  </si>
  <si>
    <t>All Fantasy Operators</t>
  </si>
  <si>
    <t>Month</t>
  </si>
  <si>
    <t>Fantasy Contest Adjusted Revenue</t>
  </si>
  <si>
    <t>Fantasy Contest Tax (8.4%)</t>
  </si>
  <si>
    <t>Total Fantasy Contest Tax</t>
  </si>
  <si>
    <t>December</t>
  </si>
  <si>
    <t>Total</t>
  </si>
  <si>
    <t>Note: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</si>
  <si>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</si>
  <si>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</si>
  <si>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</si>
  <si>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</si>
  <si>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</si>
  <si>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</si>
  <si>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</si>
  <si>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</si>
  <si>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</si>
  <si>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</si>
  <si>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</si>
  <si>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r>
      <t xml:space="preserve">Above numbers have </t>
    </r>
    <r>
      <rPr>
        <b/>
        <sz val="9"/>
        <color theme="1"/>
        <rFont val="Calibri"/>
        <family val="2"/>
        <scheme val="minor"/>
      </rPr>
      <t>NOT</t>
    </r>
    <r>
      <rPr>
        <sz val="9"/>
        <color theme="1"/>
        <rFont val="Calibri"/>
        <family val="2"/>
        <scheme val="minor"/>
      </rPr>
      <t xml:space="preserve"> been audited.   </t>
    </r>
  </si>
  <si>
    <t>Boom Shakalaka Inc</t>
  </si>
  <si>
    <t>Fantasy Sports Shark</t>
  </si>
  <si>
    <t>PrizePicks</t>
  </si>
  <si>
    <t>2022 Fantasy Contest Adjusted Revenue and Tax</t>
  </si>
  <si>
    <t>RealTime Fantasy Sports</t>
  </si>
  <si>
    <t>Grayed out sections in 2022 indicate operators who stated they are no longer offering Fantasy Contests in Michigan.</t>
  </si>
  <si>
    <t>2023 Fantasy Contest Adjusted Revenue and Tax</t>
  </si>
  <si>
    <t>DateForce Fantasy Football,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</si>
</sst>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rgb="FF32CE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6" fillId="0" borderId="0" xfId="1" applyFont="1" applyFill="1" applyBorder="1"/>
    <xf numFmtId="43" fontId="6" fillId="0" borderId="9" xfId="1" applyFont="1" applyFill="1" applyBorder="1"/>
    <xf numFmtId="0" fontId="0" fillId="0" borderId="4" xfId="0" applyBorder="1"/>
    <xf numFmtId="164" fontId="5" fillId="0" borderId="7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7" fillId="0" borderId="0" xfId="0" applyFont="1"/>
    <xf numFmtId="0" fontId="5" fillId="0" borderId="0" xfId="0" applyFont="1"/>
    <xf numFmtId="0" fontId="0" fillId="0" borderId="9" xfId="0" applyBorder="1"/>
    <xf numFmtId="0" fontId="5" fillId="0" borderId="10" xfId="0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2" fillId="0" borderId="13" xfId="0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left"/>
    </xf>
    <xf numFmtId="164" fontId="5" fillId="0" borderId="6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164" fontId="6" fillId="0" borderId="16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7" xfId="0" applyFont="1" applyBorder="1" applyAlignment="1">
      <alignment horizontal="right" vertical="center" wrapText="1"/>
    </xf>
    <xf numFmtId="164" fontId="6" fillId="0" borderId="21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14" borderId="7" xfId="1" applyNumberFormat="1" applyFont="1" applyFill="1" applyBorder="1" applyAlignment="1">
      <alignment horizontal="center"/>
    </xf>
    <xf numFmtId="0" fontId="0" fillId="0" borderId="1" xfId="0" applyBorder="1"/>
    <xf numFmtId="164" fontId="5" fillId="0" borderId="13" xfId="1" applyNumberFormat="1" applyFont="1" applyFill="1" applyBorder="1" applyAlignment="1">
      <alignment horizontal="center"/>
    </xf>
    <xf numFmtId="164" fontId="5" fillId="0" borderId="28" xfId="1" applyNumberFormat="1" applyFont="1" applyFill="1" applyBorder="1" applyAlignment="1">
      <alignment horizontal="center"/>
    </xf>
    <xf numFmtId="0" fontId="4" fillId="13" borderId="26" xfId="0" applyFont="1" applyFill="1" applyBorder="1" applyAlignment="1">
      <alignment horizontal="center"/>
    </xf>
    <xf numFmtId="0" fontId="4" fillId="13" borderId="27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8" fillId="0" borderId="11" xfId="0" applyFont="1" applyBorder="1" applyAlignment="1">
      <alignment horizontal="left" vertical="center" wrapText="1"/>
    </xf>
    <xf numFmtId="44" fontId="10" fillId="0" borderId="0" xfId="2" applyFont="1" applyFill="1" applyBorder="1" applyAlignment="1">
      <alignment horizontal="left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2" borderId="26" xfId="0" applyFont="1" applyFill="1" applyBorder="1" applyAlignment="1">
      <alignment horizontal="center"/>
    </xf>
    <xf numFmtId="0" fontId="4" fillId="12" borderId="27" xfId="0" applyFont="1" applyFill="1" applyBorder="1" applyAlignment="1">
      <alignment horizontal="center"/>
    </xf>
    <xf numFmtId="0" fontId="4" fillId="15" borderId="26" xfId="0" applyFont="1" applyFill="1" applyBorder="1" applyAlignment="1">
      <alignment horizontal="center"/>
    </xf>
    <xf numFmtId="0" fontId="4" fillId="15" borderId="27" xfId="0" applyFont="1" applyFill="1" applyBorder="1" applyAlignment="1">
      <alignment horizontal="center"/>
    </xf>
    <xf numFmtId="0" fontId="4" fillId="13" borderId="24" xfId="0" applyFont="1" applyFill="1" applyBorder="1" applyAlignment="1">
      <alignment horizontal="center"/>
    </xf>
    <xf numFmtId="0" fontId="4" fillId="13" borderId="25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4" fillId="12" borderId="22" xfId="0" applyFont="1" applyFill="1" applyBorder="1" applyAlignment="1">
      <alignment horizontal="center"/>
    </xf>
    <xf numFmtId="0" fontId="4" fillId="12" borderId="23" xfId="0" applyFont="1" applyFill="1" applyBorder="1" applyAlignment="1">
      <alignment horizontal="center"/>
    </xf>
    <xf numFmtId="44" fontId="10" fillId="14" borderId="0" xfId="2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Revenue%20Review-Raj\Fantasy%20Contests\Fantasy%20Contest%20Adjusted%20Revenues%20and%20Tax.xlsx" TargetMode="External"/><Relationship Id="rId1" Type="http://schemas.openxmlformats.org/officeDocument/2006/relationships/externalLinkPath" Target="Fantasy%20Contest%20Adjusted%20Revenues%20and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Fiscal Year"/>
      <sheetName val="Sheet1"/>
    </sheetNames>
    <sheetDataSet>
      <sheetData sheetId="0">
        <row r="43">
          <cell r="B43">
            <v>501289.4</v>
          </cell>
          <cell r="C43">
            <v>42108.31</v>
          </cell>
          <cell r="E43">
            <v>839091.64</v>
          </cell>
          <cell r="F43">
            <v>70483.7</v>
          </cell>
          <cell r="H43">
            <v>3732.68</v>
          </cell>
          <cell r="I43">
            <v>313.54000000000002</v>
          </cell>
          <cell r="K43">
            <v>98823.38</v>
          </cell>
          <cell r="L43">
            <v>8301.16</v>
          </cell>
          <cell r="P43">
            <v>-27042.46</v>
          </cell>
          <cell r="Q43">
            <v>-2271.5700000000002</v>
          </cell>
          <cell r="U43">
            <v>52934.2</v>
          </cell>
          <cell r="V43">
            <v>4446.47</v>
          </cell>
          <cell r="Z43">
            <v>10734.47</v>
          </cell>
          <cell r="AA43">
            <v>901.7</v>
          </cell>
          <cell r="AC43">
            <v>0</v>
          </cell>
          <cell r="AD43">
            <v>0</v>
          </cell>
          <cell r="AF43">
            <v>206012.41</v>
          </cell>
          <cell r="AG43">
            <v>17305.04</v>
          </cell>
          <cell r="AJ43">
            <v>28522.17</v>
          </cell>
          <cell r="AK43">
            <v>2395.86</v>
          </cell>
          <cell r="AP43">
            <v>10285.219999999999</v>
          </cell>
          <cell r="AQ43">
            <v>863.96</v>
          </cell>
        </row>
        <row r="44">
          <cell r="B44">
            <v>270420.90999999997</v>
          </cell>
          <cell r="C44">
            <v>22715.360000000001</v>
          </cell>
          <cell r="E44">
            <v>514055.2</v>
          </cell>
          <cell r="F44">
            <v>43180.639999999999</v>
          </cell>
          <cell r="H44">
            <v>7794.34</v>
          </cell>
          <cell r="I44">
            <v>654.72</v>
          </cell>
          <cell r="K44">
            <v>-42496.84</v>
          </cell>
          <cell r="L44">
            <v>-3569.73</v>
          </cell>
          <cell r="P44">
            <v>3102</v>
          </cell>
          <cell r="Q44">
            <v>260.57</v>
          </cell>
          <cell r="U44">
            <v>4679.7</v>
          </cell>
          <cell r="V44">
            <v>393.1</v>
          </cell>
          <cell r="Z44">
            <v>3735.08</v>
          </cell>
          <cell r="AA44">
            <v>313.75</v>
          </cell>
          <cell r="AC44">
            <v>0</v>
          </cell>
          <cell r="AD44">
            <v>0</v>
          </cell>
          <cell r="AF44">
            <v>286286.96999999997</v>
          </cell>
          <cell r="AG44">
            <v>24048.11</v>
          </cell>
          <cell r="AJ44">
            <v>3915.35</v>
          </cell>
          <cell r="AK44">
            <v>328.89</v>
          </cell>
          <cell r="AP44">
            <v>663.39</v>
          </cell>
          <cell r="AQ44">
            <v>55.72</v>
          </cell>
        </row>
        <row r="45">
          <cell r="B45">
            <v>227374.89</v>
          </cell>
          <cell r="C45">
            <v>19099.490000000002</v>
          </cell>
          <cell r="E45">
            <v>486525.4</v>
          </cell>
          <cell r="F45">
            <v>40868.129999999997</v>
          </cell>
          <cell r="H45">
            <v>235.12</v>
          </cell>
          <cell r="I45">
            <v>19.75</v>
          </cell>
          <cell r="K45">
            <v>26576.26</v>
          </cell>
          <cell r="L45">
            <v>2232.41</v>
          </cell>
          <cell r="P45">
            <v>-4233.96</v>
          </cell>
          <cell r="Q45">
            <v>-355.65</v>
          </cell>
          <cell r="U45">
            <v>9289.44</v>
          </cell>
          <cell r="V45">
            <v>780.31</v>
          </cell>
          <cell r="Z45">
            <v>4089.79</v>
          </cell>
          <cell r="AA45">
            <v>343.54</v>
          </cell>
          <cell r="AC45">
            <v>0</v>
          </cell>
          <cell r="AD45">
            <v>0</v>
          </cell>
          <cell r="AF45">
            <v>234655.15</v>
          </cell>
          <cell r="AG45">
            <v>19711.03</v>
          </cell>
          <cell r="AJ45">
            <v>48.39</v>
          </cell>
          <cell r="AK45">
            <v>4.0599999999999996</v>
          </cell>
          <cell r="AP45">
            <v>0</v>
          </cell>
          <cell r="AQ45">
            <v>0</v>
          </cell>
        </row>
        <row r="46">
          <cell r="B46">
            <v>305419.89</v>
          </cell>
          <cell r="C46">
            <v>25655.27</v>
          </cell>
          <cell r="E46">
            <v>598155.46</v>
          </cell>
          <cell r="F46">
            <v>50245.06</v>
          </cell>
          <cell r="H46">
            <v>1967.95</v>
          </cell>
          <cell r="I46">
            <v>165.31</v>
          </cell>
          <cell r="K46">
            <v>5872.75</v>
          </cell>
          <cell r="L46">
            <v>493.31</v>
          </cell>
          <cell r="P46">
            <v>0</v>
          </cell>
          <cell r="Q46">
            <v>0</v>
          </cell>
          <cell r="U46">
            <v>12237.02</v>
          </cell>
          <cell r="V46">
            <v>1027.9100000000001</v>
          </cell>
          <cell r="Z46">
            <v>4072.5</v>
          </cell>
          <cell r="AA46">
            <v>342.09</v>
          </cell>
          <cell r="AC46">
            <v>0</v>
          </cell>
          <cell r="AD46">
            <v>0</v>
          </cell>
          <cell r="AF46">
            <v>388763.38</v>
          </cell>
          <cell r="AG46">
            <v>32656.12</v>
          </cell>
          <cell r="AJ46">
            <v>797.12</v>
          </cell>
          <cell r="AK46">
            <v>66.959999999999994</v>
          </cell>
          <cell r="AP46">
            <v>0</v>
          </cell>
          <cell r="AQ46">
            <v>0</v>
          </cell>
        </row>
        <row r="47">
          <cell r="B47">
            <v>346409.46</v>
          </cell>
          <cell r="C47">
            <v>29098.400000000001</v>
          </cell>
          <cell r="E47">
            <v>636706.69999999995</v>
          </cell>
          <cell r="F47">
            <v>53483.360000000001</v>
          </cell>
          <cell r="H47">
            <v>803.25</v>
          </cell>
          <cell r="I47">
            <v>67.47</v>
          </cell>
          <cell r="K47">
            <v>48768.639999999999</v>
          </cell>
          <cell r="L47">
            <v>4096.57</v>
          </cell>
          <cell r="P47">
            <v>1312.21</v>
          </cell>
          <cell r="Q47">
            <v>110.23</v>
          </cell>
          <cell r="U47">
            <v>14204.66</v>
          </cell>
          <cell r="V47">
            <v>1193.19</v>
          </cell>
          <cell r="Z47">
            <v>7840.99</v>
          </cell>
          <cell r="AA47">
            <v>658.64</v>
          </cell>
          <cell r="AC47">
            <v>0</v>
          </cell>
          <cell r="AD47">
            <v>0</v>
          </cell>
          <cell r="AF47">
            <v>288720.18</v>
          </cell>
          <cell r="AG47">
            <v>24252.49</v>
          </cell>
          <cell r="AJ47">
            <v>46.43</v>
          </cell>
          <cell r="AK47">
            <v>3.9</v>
          </cell>
          <cell r="AP47">
            <v>0</v>
          </cell>
          <cell r="AQ47">
            <v>0</v>
          </cell>
        </row>
        <row r="48">
          <cell r="B48">
            <v>253104.5</v>
          </cell>
          <cell r="C48">
            <v>21260.78</v>
          </cell>
          <cell r="E48">
            <v>584813.87</v>
          </cell>
          <cell r="F48">
            <v>49124.36</v>
          </cell>
          <cell r="H48">
            <v>168.66</v>
          </cell>
          <cell r="I48">
            <v>14.17</v>
          </cell>
          <cell r="K48">
            <v>31243.54</v>
          </cell>
          <cell r="L48">
            <v>2624.46</v>
          </cell>
          <cell r="P48">
            <v>2444.98</v>
          </cell>
          <cell r="Q48">
            <v>205.38</v>
          </cell>
          <cell r="U48">
            <v>7960.35</v>
          </cell>
          <cell r="V48">
            <v>668.67</v>
          </cell>
          <cell r="Z48">
            <v>3399.17</v>
          </cell>
          <cell r="AA48">
            <v>285.52999999999997</v>
          </cell>
          <cell r="AC48">
            <v>0</v>
          </cell>
          <cell r="AD48">
            <v>0</v>
          </cell>
          <cell r="AF48">
            <v>117565</v>
          </cell>
          <cell r="AG48">
            <v>9875.4599999999991</v>
          </cell>
          <cell r="AJ48">
            <v>41.36</v>
          </cell>
          <cell r="AK48">
            <v>3.47</v>
          </cell>
          <cell r="AP48">
            <v>0</v>
          </cell>
          <cell r="AQ48">
            <v>0</v>
          </cell>
        </row>
        <row r="49">
          <cell r="B49">
            <v>312336.46999999997</v>
          </cell>
          <cell r="C49">
            <v>26236.26</v>
          </cell>
          <cell r="E49">
            <v>565258.71</v>
          </cell>
          <cell r="F49">
            <v>47481.73</v>
          </cell>
          <cell r="H49">
            <v>176.7</v>
          </cell>
          <cell r="I49">
            <v>14.84</v>
          </cell>
          <cell r="K49">
            <v>107087.11</v>
          </cell>
          <cell r="L49">
            <v>8995.32</v>
          </cell>
          <cell r="U49">
            <v>678.09</v>
          </cell>
          <cell r="V49">
            <v>56.96</v>
          </cell>
          <cell r="Z49">
            <v>1223.1500000000001</v>
          </cell>
          <cell r="AA49">
            <v>102.74</v>
          </cell>
          <cell r="AC49">
            <v>0</v>
          </cell>
          <cell r="AD49">
            <v>0</v>
          </cell>
          <cell r="AF49">
            <v>130424.19</v>
          </cell>
          <cell r="AG49">
            <v>10955.63</v>
          </cell>
          <cell r="AJ49">
            <v>67.849999999999994</v>
          </cell>
          <cell r="AK49">
            <v>5.7</v>
          </cell>
          <cell r="AP49">
            <v>0</v>
          </cell>
          <cell r="AQ49">
            <v>0</v>
          </cell>
        </row>
        <row r="50">
          <cell r="B50">
            <v>311947.21999999997</v>
          </cell>
          <cell r="C50">
            <v>26203.57</v>
          </cell>
          <cell r="E50">
            <v>436812.88</v>
          </cell>
          <cell r="F50">
            <v>36692.28</v>
          </cell>
          <cell r="K50">
            <v>276454.34999999998</v>
          </cell>
          <cell r="L50">
            <v>23222.17</v>
          </cell>
          <cell r="Z50">
            <v>805.95</v>
          </cell>
          <cell r="AA50">
            <v>67.7</v>
          </cell>
          <cell r="AC50">
            <v>0</v>
          </cell>
          <cell r="AD50">
            <v>0</v>
          </cell>
          <cell r="AF50">
            <v>175888.22</v>
          </cell>
          <cell r="AG50">
            <v>14774.61</v>
          </cell>
          <cell r="AJ50">
            <v>48.12</v>
          </cell>
          <cell r="AK50">
            <v>4.04</v>
          </cell>
          <cell r="AP50">
            <v>0</v>
          </cell>
          <cell r="AQ50">
            <v>0</v>
          </cell>
        </row>
        <row r="51">
          <cell r="B51">
            <v>418201.9</v>
          </cell>
          <cell r="C51">
            <v>35128.959999999999</v>
          </cell>
          <cell r="E51">
            <v>706599.71</v>
          </cell>
          <cell r="F51">
            <v>59354.38</v>
          </cell>
          <cell r="K51">
            <v>131584.09</v>
          </cell>
          <cell r="L51">
            <v>11053.06</v>
          </cell>
          <cell r="AC51">
            <v>1567.71</v>
          </cell>
          <cell r="AD51">
            <v>131.69</v>
          </cell>
          <cell r="AF51">
            <v>248786.73</v>
          </cell>
          <cell r="AG51">
            <v>20898.09</v>
          </cell>
          <cell r="AJ51">
            <v>1816.15</v>
          </cell>
          <cell r="AK51">
            <v>152.56</v>
          </cell>
          <cell r="AP51">
            <v>0</v>
          </cell>
          <cell r="AQ51">
            <v>0</v>
          </cell>
        </row>
        <row r="52">
          <cell r="B52">
            <v>372276.19</v>
          </cell>
          <cell r="C52">
            <v>31271.200000000001</v>
          </cell>
          <cell r="E52">
            <v>901301.18</v>
          </cell>
          <cell r="F52">
            <v>75709.3</v>
          </cell>
          <cell r="K52">
            <v>2339.0100000000002</v>
          </cell>
          <cell r="L52">
            <v>196.48</v>
          </cell>
          <cell r="AC52">
            <v>13789.69</v>
          </cell>
          <cell r="AD52">
            <v>1158.33</v>
          </cell>
          <cell r="AF52">
            <v>479664.26</v>
          </cell>
          <cell r="AG52">
            <v>40291.800000000003</v>
          </cell>
          <cell r="AJ52">
            <v>5330.1</v>
          </cell>
          <cell r="AK52">
            <v>447.73</v>
          </cell>
          <cell r="AP52">
            <v>0</v>
          </cell>
          <cell r="AQ52">
            <v>0</v>
          </cell>
        </row>
        <row r="53">
          <cell r="B53">
            <v>343700.1</v>
          </cell>
          <cell r="C53">
            <v>28870.81</v>
          </cell>
          <cell r="E53">
            <v>820711.25</v>
          </cell>
          <cell r="F53">
            <v>68939.75</v>
          </cell>
          <cell r="K53">
            <v>2739.02</v>
          </cell>
          <cell r="L53">
            <v>230.08</v>
          </cell>
          <cell r="AC53">
            <v>11766.99</v>
          </cell>
          <cell r="AD53">
            <v>988.43</v>
          </cell>
          <cell r="AF53">
            <v>1058218.04</v>
          </cell>
          <cell r="AG53">
            <v>88890.32</v>
          </cell>
          <cell r="AJ53">
            <v>4368.72</v>
          </cell>
          <cell r="AK53">
            <v>366.97</v>
          </cell>
          <cell r="AP53">
            <v>0</v>
          </cell>
          <cell r="AQ53">
            <v>0</v>
          </cell>
        </row>
        <row r="54">
          <cell r="B54">
            <v>334800.15999999997</v>
          </cell>
          <cell r="C54">
            <v>28123.21</v>
          </cell>
          <cell r="E54">
            <v>812396.87</v>
          </cell>
          <cell r="F54">
            <v>68241.34</v>
          </cell>
          <cell r="K54">
            <v>-330867.26</v>
          </cell>
          <cell r="L54">
            <v>-27792.85</v>
          </cell>
          <cell r="AC54">
            <v>8176.71</v>
          </cell>
          <cell r="AD54">
            <v>686.84</v>
          </cell>
          <cell r="AF54">
            <v>758215.62</v>
          </cell>
          <cell r="AG54">
            <v>63690.11</v>
          </cell>
          <cell r="AJ54">
            <v>4469.66</v>
          </cell>
          <cell r="AK54">
            <v>375.45</v>
          </cell>
          <cell r="AP54">
            <v>0</v>
          </cell>
          <cell r="AQ54">
            <v>0</v>
          </cell>
        </row>
        <row r="64">
          <cell r="B64">
            <v>270526.17</v>
          </cell>
          <cell r="C64">
            <v>22724.2</v>
          </cell>
          <cell r="E64">
            <v>724918.69</v>
          </cell>
          <cell r="F64">
            <v>60893.17</v>
          </cell>
          <cell r="K64">
            <v>106702.75</v>
          </cell>
          <cell r="L64">
            <v>8963.0300000000007</v>
          </cell>
          <cell r="AC64">
            <v>11605.44</v>
          </cell>
          <cell r="AD64">
            <v>974.86</v>
          </cell>
          <cell r="AF64">
            <v>1778365.73</v>
          </cell>
          <cell r="AG64">
            <v>149382.72</v>
          </cell>
          <cell r="AJ64">
            <v>20957.509999999998</v>
          </cell>
          <cell r="AK64">
            <v>1760.43</v>
          </cell>
          <cell r="AP64">
            <v>13752.02</v>
          </cell>
          <cell r="AQ64">
            <v>1155.17</v>
          </cell>
        </row>
        <row r="65">
          <cell r="B65">
            <v>135994.78</v>
          </cell>
          <cell r="C65">
            <v>11423.56</v>
          </cell>
          <cell r="E65">
            <v>378332.58</v>
          </cell>
          <cell r="F65">
            <v>31779.94</v>
          </cell>
          <cell r="K65">
            <v>-50724.52</v>
          </cell>
          <cell r="L65">
            <v>-4260.8599999999997</v>
          </cell>
          <cell r="AC65">
            <v>13231.39</v>
          </cell>
          <cell r="AD65">
            <v>1111.44</v>
          </cell>
          <cell r="AF65">
            <v>1310489.1100000001</v>
          </cell>
          <cell r="AG65">
            <v>110081.09</v>
          </cell>
          <cell r="AJ65">
            <v>3438.98</v>
          </cell>
          <cell r="AK65">
            <v>288.87</v>
          </cell>
          <cell r="AP65">
            <v>787.31</v>
          </cell>
          <cell r="AQ65">
            <v>66.13</v>
          </cell>
        </row>
        <row r="66">
          <cell r="B66">
            <v>156158.54999999999</v>
          </cell>
          <cell r="C66">
            <v>13117.32</v>
          </cell>
          <cell r="E66">
            <v>375369.24</v>
          </cell>
          <cell r="F66">
            <v>31531.02</v>
          </cell>
          <cell r="K66">
            <v>6516.93</v>
          </cell>
          <cell r="L66">
            <v>547.41999999999996</v>
          </cell>
          <cell r="AC66">
            <v>18109.28</v>
          </cell>
          <cell r="AD66">
            <v>1521.18</v>
          </cell>
          <cell r="AF66">
            <v>1556855.9</v>
          </cell>
          <cell r="AG66">
            <v>130775.9</v>
          </cell>
          <cell r="AJ66">
            <v>132.1</v>
          </cell>
          <cell r="AK66">
            <v>11.1</v>
          </cell>
          <cell r="AP66">
            <v>0</v>
          </cell>
          <cell r="AQ66">
            <v>0</v>
          </cell>
        </row>
        <row r="67">
          <cell r="B67">
            <v>283649.5</v>
          </cell>
          <cell r="C67">
            <v>23826.560000000001</v>
          </cell>
          <cell r="E67">
            <v>491251.07</v>
          </cell>
          <cell r="F67">
            <v>41265.089999999997</v>
          </cell>
          <cell r="K67">
            <v>24354.95</v>
          </cell>
          <cell r="L67">
            <v>2045.82</v>
          </cell>
          <cell r="AC67">
            <v>15205.68</v>
          </cell>
          <cell r="AD67">
            <v>1277.28</v>
          </cell>
          <cell r="AF67">
            <v>1269279.01</v>
          </cell>
          <cell r="AG67">
            <v>106619.44</v>
          </cell>
          <cell r="AJ67">
            <v>2020.29</v>
          </cell>
          <cell r="AK67">
            <v>169.7</v>
          </cell>
          <cell r="AP67">
            <v>0</v>
          </cell>
          <cell r="AQ67">
            <v>0</v>
          </cell>
        </row>
        <row r="68">
          <cell r="B68">
            <v>202122.94</v>
          </cell>
          <cell r="C68">
            <v>16978.330000000002</v>
          </cell>
          <cell r="E68">
            <v>412013.48</v>
          </cell>
          <cell r="F68">
            <v>34609.129999999997</v>
          </cell>
          <cell r="K68">
            <v>46011</v>
          </cell>
          <cell r="L68">
            <v>3864.92</v>
          </cell>
          <cell r="AC68">
            <v>7310.94</v>
          </cell>
          <cell r="AD68">
            <v>614.12</v>
          </cell>
          <cell r="AF68">
            <v>1183918.17</v>
          </cell>
          <cell r="AG68">
            <v>99449.13</v>
          </cell>
          <cell r="AJ68">
            <v>279.86</v>
          </cell>
          <cell r="AK68">
            <v>23.51</v>
          </cell>
          <cell r="AP68">
            <v>0</v>
          </cell>
          <cell r="AQ68">
            <v>0</v>
          </cell>
        </row>
        <row r="69">
          <cell r="B69">
            <v>139690.15</v>
          </cell>
          <cell r="C69">
            <v>11733.97</v>
          </cell>
          <cell r="E69">
            <v>360531.19</v>
          </cell>
          <cell r="F69">
            <v>30284.62</v>
          </cell>
          <cell r="K69">
            <v>50255.29</v>
          </cell>
          <cell r="L69">
            <v>4221.4399999999996</v>
          </cell>
          <cell r="AC69">
            <v>6242.33</v>
          </cell>
          <cell r="AD69">
            <v>524.36</v>
          </cell>
          <cell r="AF69">
            <v>837427.41</v>
          </cell>
          <cell r="AG69">
            <v>70343.899999999994</v>
          </cell>
          <cell r="AJ69">
            <v>105.07</v>
          </cell>
          <cell r="AK69">
            <v>8.83</v>
          </cell>
          <cell r="AP69">
            <v>0</v>
          </cell>
          <cell r="AQ69">
            <v>0</v>
          </cell>
        </row>
        <row r="70">
          <cell r="B70">
            <v>101130.98</v>
          </cell>
          <cell r="C70">
            <v>8495</v>
          </cell>
          <cell r="E70">
            <v>384192.39</v>
          </cell>
          <cell r="F70">
            <v>32272.16</v>
          </cell>
          <cell r="K70">
            <v>125003.42</v>
          </cell>
          <cell r="L70">
            <v>10500.29</v>
          </cell>
          <cell r="AC70">
            <v>4678.72</v>
          </cell>
          <cell r="AD70">
            <v>393.01</v>
          </cell>
          <cell r="AF70">
            <v>591222.67000000004</v>
          </cell>
          <cell r="AG70">
            <v>49662.7</v>
          </cell>
          <cell r="AJ70">
            <v>11.51</v>
          </cell>
          <cell r="AK70">
            <v>0.97</v>
          </cell>
          <cell r="AP70">
            <v>0</v>
          </cell>
          <cell r="AQ70">
            <v>0</v>
          </cell>
        </row>
        <row r="71">
          <cell r="B71">
            <v>137520.91</v>
          </cell>
          <cell r="C71">
            <v>11551.76</v>
          </cell>
          <cell r="E71">
            <v>338742.26</v>
          </cell>
          <cell r="F71">
            <v>28454.35</v>
          </cell>
          <cell r="K71">
            <v>296882.3</v>
          </cell>
          <cell r="L71">
            <v>24938.11</v>
          </cell>
          <cell r="AC71">
            <v>3072.06</v>
          </cell>
          <cell r="AD71">
            <v>258.05</v>
          </cell>
          <cell r="AF71">
            <v>543987.24</v>
          </cell>
          <cell r="AG71">
            <v>45694.93</v>
          </cell>
          <cell r="AJ71">
            <v>71.62</v>
          </cell>
          <cell r="AK71">
            <v>6.02</v>
          </cell>
          <cell r="AP71">
            <v>0</v>
          </cell>
          <cell r="AQ71">
            <v>0</v>
          </cell>
        </row>
        <row r="72">
          <cell r="B72">
            <v>310050.46000000002</v>
          </cell>
          <cell r="C72">
            <v>26044.240000000002</v>
          </cell>
          <cell r="E72">
            <v>651712.17000000004</v>
          </cell>
          <cell r="F72">
            <v>54743.82</v>
          </cell>
          <cell r="K72">
            <v>151329.59</v>
          </cell>
          <cell r="L72">
            <v>12711.69</v>
          </cell>
          <cell r="AC72">
            <v>8821.1299999999992</v>
          </cell>
          <cell r="AD72">
            <v>740.98</v>
          </cell>
          <cell r="AF72">
            <v>997566.78</v>
          </cell>
          <cell r="AG72">
            <v>83795.61</v>
          </cell>
          <cell r="AJ72">
            <v>3691.21</v>
          </cell>
          <cell r="AK72">
            <v>310.06</v>
          </cell>
          <cell r="AP72">
            <v>0</v>
          </cell>
          <cell r="AQ72">
            <v>0</v>
          </cell>
        </row>
        <row r="73">
          <cell r="B73">
            <v>413269.81</v>
          </cell>
          <cell r="C73">
            <v>34714.660000000003</v>
          </cell>
          <cell r="E73">
            <v>783955.57</v>
          </cell>
          <cell r="F73">
            <v>65852.27</v>
          </cell>
          <cell r="K73">
            <v>5636.68</v>
          </cell>
          <cell r="L73">
            <v>473.48</v>
          </cell>
          <cell r="AC73">
            <v>6611.98</v>
          </cell>
          <cell r="AD73">
            <v>555.41</v>
          </cell>
          <cell r="AF73">
            <v>1519140.21</v>
          </cell>
          <cell r="AG73">
            <v>127607.78</v>
          </cell>
          <cell r="AJ73">
            <v>4055.28</v>
          </cell>
          <cell r="AK73">
            <v>340.54</v>
          </cell>
          <cell r="AP73">
            <v>0</v>
          </cell>
          <cell r="AQ7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8D69-287D-46C4-A67F-33BAE9204180}">
  <sheetPr codeName="Sheet3">
    <pageSetUpPr fitToPage="1"/>
  </sheetPr>
  <dimension ref="A1:Y19"/>
  <sheetViews>
    <sheetView tabSelected="1" zoomScaleNormal="100" workbookViewId="0"/>
  </sheetViews>
  <sheetFormatPr defaultRowHeight="14.4" x14ac:dyDescent="0.3"/>
  <cols>
    <col min="1" max="1" width="13.109375" customWidth="1"/>
    <col min="2" max="5" width="17.33203125" customWidth="1"/>
    <col min="6" max="7" width="17.33203125" hidden="1" customWidth="1"/>
    <col min="8" max="9" width="17.33203125" customWidth="1"/>
    <col min="10" max="15" width="17.33203125" hidden="1" customWidth="1"/>
    <col min="16" max="25" width="17.33203125" customWidth="1"/>
    <col min="29" max="29" width="16.88671875" bestFit="1" customWidth="1"/>
  </cols>
  <sheetData>
    <row r="1" spans="1:25" ht="18.600000000000001" thickBot="1" x14ac:dyDescent="0.4">
      <c r="A1" s="27"/>
      <c r="B1" s="36" t="s">
        <v>32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</row>
    <row r="2" spans="1:25" ht="24" customHeight="1" x14ac:dyDescent="0.3">
      <c r="A2" s="22"/>
      <c r="B2" s="39" t="s">
        <v>0</v>
      </c>
      <c r="C2" s="40"/>
      <c r="D2" s="41" t="s">
        <v>1</v>
      </c>
      <c r="E2" s="41"/>
      <c r="F2" s="42" t="s">
        <v>2</v>
      </c>
      <c r="G2" s="42"/>
      <c r="H2" s="43" t="s">
        <v>3</v>
      </c>
      <c r="I2" s="43"/>
      <c r="J2" s="44" t="s">
        <v>4</v>
      </c>
      <c r="K2" s="44"/>
      <c r="L2" s="45" t="s">
        <v>5</v>
      </c>
      <c r="M2" s="45"/>
      <c r="N2" s="46" t="s">
        <v>27</v>
      </c>
      <c r="O2" s="46"/>
      <c r="P2" s="47" t="s">
        <v>26</v>
      </c>
      <c r="Q2" s="47"/>
      <c r="R2" s="48" t="s">
        <v>28</v>
      </c>
      <c r="S2" s="49"/>
      <c r="T2" s="30" t="s">
        <v>30</v>
      </c>
      <c r="U2" s="31"/>
      <c r="V2" s="50" t="s">
        <v>33</v>
      </c>
      <c r="W2" s="51"/>
      <c r="X2" s="32" t="s">
        <v>6</v>
      </c>
      <c r="Y2" s="33"/>
    </row>
    <row r="3" spans="1:25" ht="28.8" x14ac:dyDescent="0.3">
      <c r="A3" s="17" t="s">
        <v>7</v>
      </c>
      <c r="B3" s="1" t="s">
        <v>8</v>
      </c>
      <c r="C3" s="2" t="s">
        <v>9</v>
      </c>
      <c r="D3" s="2" t="str">
        <f t="shared" ref="D3:U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ref="V3" si="1">T3</f>
        <v>Fantasy Contest Adjusted Revenue</v>
      </c>
      <c r="W3" s="2" t="str">
        <f t="shared" ref="W3" si="2">U3</f>
        <v>Fantasy Contest Tax (8.4%)</v>
      </c>
      <c r="X3" s="2" t="str">
        <f>B3</f>
        <v>Fantasy Contest Adjusted Revenue</v>
      </c>
      <c r="Y3" s="3" t="s">
        <v>10</v>
      </c>
    </row>
    <row r="4" spans="1:25" x14ac:dyDescent="0.3">
      <c r="A4" s="18" t="s">
        <v>14</v>
      </c>
      <c r="B4" s="28">
        <f>[1]Summary!B64</f>
        <v>270526.17</v>
      </c>
      <c r="C4" s="8">
        <f>[1]Summary!C64</f>
        <v>22724.2</v>
      </c>
      <c r="D4" s="8">
        <f>[1]Summary!$E64</f>
        <v>724918.69</v>
      </c>
      <c r="E4" s="8">
        <f>[1]Summary!$F64</f>
        <v>60893.17</v>
      </c>
      <c r="F4" s="26">
        <f>[1]Summary!$H64</f>
        <v>0</v>
      </c>
      <c r="G4" s="26">
        <f>[1]Summary!$I64</f>
        <v>0</v>
      </c>
      <c r="H4" s="8">
        <f>[1]Summary!$K64</f>
        <v>106702.75</v>
      </c>
      <c r="I4" s="8">
        <f>[1]Summary!$L64</f>
        <v>8963.0300000000007</v>
      </c>
      <c r="J4" s="26">
        <f>[1]Summary!$P64</f>
        <v>0</v>
      </c>
      <c r="K4" s="26">
        <f>[1]Summary!$Q64</f>
        <v>0</v>
      </c>
      <c r="L4" s="26">
        <f>[1]Summary!$U64</f>
        <v>0</v>
      </c>
      <c r="M4" s="26">
        <f>[1]Summary!$V64</f>
        <v>0</v>
      </c>
      <c r="N4" s="26">
        <f>[1]Summary!$Z64</f>
        <v>0</v>
      </c>
      <c r="O4" s="26">
        <f>[1]Summary!$AA64</f>
        <v>0</v>
      </c>
      <c r="P4" s="8">
        <f>[1]Summary!$AC64</f>
        <v>11605.44</v>
      </c>
      <c r="Q4" s="8">
        <f>[1]Summary!$AD64</f>
        <v>974.86</v>
      </c>
      <c r="R4" s="8">
        <f>[1]Summary!$AF64</f>
        <v>1778365.73</v>
      </c>
      <c r="S4" s="8">
        <f>[1]Summary!$AG64</f>
        <v>149382.72</v>
      </c>
      <c r="T4" s="8">
        <f>[1]Summary!$AJ64</f>
        <v>20957.509999999998</v>
      </c>
      <c r="U4" s="8">
        <f>[1]Summary!$AK64</f>
        <v>1760.43</v>
      </c>
      <c r="V4" s="8">
        <f>[1]Summary!$AP64</f>
        <v>13752.02</v>
      </c>
      <c r="W4" s="8">
        <f>[1]Summary!$AQ64</f>
        <v>1155.17</v>
      </c>
      <c r="X4" s="8">
        <f>B4+D4+F4+H4+J4+L4+N4+P4+R4+T4+V4</f>
        <v>2926828.3099999996</v>
      </c>
      <c r="Y4" s="9">
        <f>C4+E4+G4+I4+K4+M4+O4+Q4+S4+U4+W4</f>
        <v>245853.58</v>
      </c>
    </row>
    <row r="5" spans="1:25" x14ac:dyDescent="0.3">
      <c r="A5" s="18" t="s">
        <v>15</v>
      </c>
      <c r="B5" s="28">
        <f>[1]Summary!B65</f>
        <v>135994.78</v>
      </c>
      <c r="C5" s="8">
        <f>[1]Summary!C65</f>
        <v>11423.56</v>
      </c>
      <c r="D5" s="8">
        <f>[1]Summary!$E65</f>
        <v>378332.58</v>
      </c>
      <c r="E5" s="8">
        <f>[1]Summary!$F65</f>
        <v>31779.94</v>
      </c>
      <c r="F5" s="26">
        <f>[1]Summary!$H65</f>
        <v>0</v>
      </c>
      <c r="G5" s="26">
        <f>[1]Summary!$I65</f>
        <v>0</v>
      </c>
      <c r="H5" s="8">
        <f>[1]Summary!$K65</f>
        <v>-50724.52</v>
      </c>
      <c r="I5" s="8">
        <f>[1]Summary!$L65</f>
        <v>-4260.8599999999997</v>
      </c>
      <c r="J5" s="26">
        <f>[1]Summary!$P65</f>
        <v>0</v>
      </c>
      <c r="K5" s="26">
        <f>[1]Summary!$Q65</f>
        <v>0</v>
      </c>
      <c r="L5" s="26">
        <f>[1]Summary!$U65</f>
        <v>0</v>
      </c>
      <c r="M5" s="26">
        <f>[1]Summary!$V65</f>
        <v>0</v>
      </c>
      <c r="N5" s="26">
        <f>[1]Summary!$Z65</f>
        <v>0</v>
      </c>
      <c r="O5" s="26">
        <f>[1]Summary!$AA65</f>
        <v>0</v>
      </c>
      <c r="P5" s="8">
        <f>[1]Summary!$AC65</f>
        <v>13231.39</v>
      </c>
      <c r="Q5" s="8">
        <f>[1]Summary!$AD65</f>
        <v>1111.44</v>
      </c>
      <c r="R5" s="8">
        <f>[1]Summary!$AF65</f>
        <v>1310489.1100000001</v>
      </c>
      <c r="S5" s="8">
        <f>[1]Summary!$AG65</f>
        <v>110081.09</v>
      </c>
      <c r="T5" s="8">
        <f>[1]Summary!$AJ65</f>
        <v>3438.98</v>
      </c>
      <c r="U5" s="8">
        <f>[1]Summary!$AK65</f>
        <v>288.87</v>
      </c>
      <c r="V5" s="8">
        <f>[1]Summary!$AP65</f>
        <v>787.31</v>
      </c>
      <c r="W5" s="8">
        <f>[1]Summary!$AQ65</f>
        <v>66.13</v>
      </c>
      <c r="X5" s="8">
        <f t="shared" ref="X5:X10" si="3">B5+D5+F5+H5+J5+L5+N5+P5+R5+T5+V5</f>
        <v>1791549.6300000001</v>
      </c>
      <c r="Y5" s="9">
        <f t="shared" ref="Y5:Y10" si="4">C5+E5+G5+I5+K5+M5+O5+Q5+S5+U5+W5</f>
        <v>150490.16999999998</v>
      </c>
    </row>
    <row r="6" spans="1:25" x14ac:dyDescent="0.3">
      <c r="A6" s="18" t="s">
        <v>16</v>
      </c>
      <c r="B6" s="28">
        <f>[1]Summary!B66</f>
        <v>156158.54999999999</v>
      </c>
      <c r="C6" s="8">
        <f>[1]Summary!C66</f>
        <v>13117.32</v>
      </c>
      <c r="D6" s="8">
        <f>[1]Summary!$E66</f>
        <v>375369.24</v>
      </c>
      <c r="E6" s="8">
        <f>[1]Summary!$F66</f>
        <v>31531.02</v>
      </c>
      <c r="F6" s="26">
        <f>[1]Summary!$H66</f>
        <v>0</v>
      </c>
      <c r="G6" s="26">
        <f>[1]Summary!$I66</f>
        <v>0</v>
      </c>
      <c r="H6" s="8">
        <f>[1]Summary!$K66</f>
        <v>6516.93</v>
      </c>
      <c r="I6" s="8">
        <f>[1]Summary!$L66</f>
        <v>547.41999999999996</v>
      </c>
      <c r="J6" s="26">
        <f>[1]Summary!$P66</f>
        <v>0</v>
      </c>
      <c r="K6" s="26">
        <f>[1]Summary!$Q66</f>
        <v>0</v>
      </c>
      <c r="L6" s="26">
        <f>[1]Summary!$U66</f>
        <v>0</v>
      </c>
      <c r="M6" s="26">
        <f>[1]Summary!$V66</f>
        <v>0</v>
      </c>
      <c r="N6" s="26">
        <f>[1]Summary!$Z66</f>
        <v>0</v>
      </c>
      <c r="O6" s="26">
        <f>[1]Summary!$AA66</f>
        <v>0</v>
      </c>
      <c r="P6" s="8">
        <f>[1]Summary!$AC66</f>
        <v>18109.28</v>
      </c>
      <c r="Q6" s="8">
        <f>[1]Summary!$AD66</f>
        <v>1521.18</v>
      </c>
      <c r="R6" s="8">
        <f>[1]Summary!$AF66</f>
        <v>1556855.9</v>
      </c>
      <c r="S6" s="8">
        <f>[1]Summary!$AG66</f>
        <v>130775.9</v>
      </c>
      <c r="T6" s="8">
        <f>[1]Summary!$AJ66</f>
        <v>132.1</v>
      </c>
      <c r="U6" s="8">
        <f>[1]Summary!$AK66</f>
        <v>11.1</v>
      </c>
      <c r="V6" s="8">
        <f>[1]Summary!$AP66</f>
        <v>0</v>
      </c>
      <c r="W6" s="8">
        <f>[1]Summary!$AQ66</f>
        <v>0</v>
      </c>
      <c r="X6" s="8">
        <f t="shared" si="3"/>
        <v>2113142</v>
      </c>
      <c r="Y6" s="9">
        <f t="shared" si="4"/>
        <v>177503.94</v>
      </c>
    </row>
    <row r="7" spans="1:25" x14ac:dyDescent="0.3">
      <c r="A7" s="18" t="s">
        <v>17</v>
      </c>
      <c r="B7" s="28">
        <f>[1]Summary!B67</f>
        <v>283649.5</v>
      </c>
      <c r="C7" s="8">
        <f>[1]Summary!C67</f>
        <v>23826.560000000001</v>
      </c>
      <c r="D7" s="8">
        <f>[1]Summary!$E67</f>
        <v>491251.07</v>
      </c>
      <c r="E7" s="8">
        <f>[1]Summary!$F67</f>
        <v>41265.089999999997</v>
      </c>
      <c r="F7" s="26">
        <f>[1]Summary!$H67</f>
        <v>0</v>
      </c>
      <c r="G7" s="26">
        <f>[1]Summary!$I67</f>
        <v>0</v>
      </c>
      <c r="H7" s="8">
        <f>[1]Summary!$K67</f>
        <v>24354.95</v>
      </c>
      <c r="I7" s="8">
        <f>[1]Summary!$L67</f>
        <v>2045.82</v>
      </c>
      <c r="J7" s="26">
        <f>[1]Summary!$P67</f>
        <v>0</v>
      </c>
      <c r="K7" s="26">
        <f>[1]Summary!$Q67</f>
        <v>0</v>
      </c>
      <c r="L7" s="26">
        <f>[1]Summary!$U67</f>
        <v>0</v>
      </c>
      <c r="M7" s="26">
        <f>[1]Summary!$V67</f>
        <v>0</v>
      </c>
      <c r="N7" s="26">
        <f>[1]Summary!$Z67</f>
        <v>0</v>
      </c>
      <c r="O7" s="26">
        <f>[1]Summary!$AA67</f>
        <v>0</v>
      </c>
      <c r="P7" s="8">
        <f>[1]Summary!$AC67</f>
        <v>15205.68</v>
      </c>
      <c r="Q7" s="8">
        <f>[1]Summary!$AD67</f>
        <v>1277.28</v>
      </c>
      <c r="R7" s="8">
        <f>[1]Summary!$AF67</f>
        <v>1269279.01</v>
      </c>
      <c r="S7" s="8">
        <f>[1]Summary!$AG67</f>
        <v>106619.44</v>
      </c>
      <c r="T7" s="8">
        <f>[1]Summary!$AJ67</f>
        <v>2020.29</v>
      </c>
      <c r="U7" s="8">
        <f>[1]Summary!$AK67</f>
        <v>169.7</v>
      </c>
      <c r="V7" s="8">
        <f>[1]Summary!$AP67</f>
        <v>0</v>
      </c>
      <c r="W7" s="8">
        <f>[1]Summary!$AQ67</f>
        <v>0</v>
      </c>
      <c r="X7" s="8">
        <f t="shared" si="3"/>
        <v>2085760.5</v>
      </c>
      <c r="Y7" s="9">
        <f t="shared" si="4"/>
        <v>175203.89</v>
      </c>
    </row>
    <row r="8" spans="1:25" x14ac:dyDescent="0.3">
      <c r="A8" s="18" t="s">
        <v>18</v>
      </c>
      <c r="B8" s="28">
        <f>[1]Summary!B68</f>
        <v>202122.94</v>
      </c>
      <c r="C8" s="8">
        <f>[1]Summary!C68</f>
        <v>16978.330000000002</v>
      </c>
      <c r="D8" s="8">
        <f>[1]Summary!$E68</f>
        <v>412013.48</v>
      </c>
      <c r="E8" s="8">
        <f>[1]Summary!$F68</f>
        <v>34609.129999999997</v>
      </c>
      <c r="F8" s="26">
        <f>[1]Summary!$H68</f>
        <v>0</v>
      </c>
      <c r="G8" s="26">
        <f>[1]Summary!$I68</f>
        <v>0</v>
      </c>
      <c r="H8" s="8">
        <f>[1]Summary!$K68</f>
        <v>46011</v>
      </c>
      <c r="I8" s="8">
        <f>[1]Summary!$L68</f>
        <v>3864.92</v>
      </c>
      <c r="J8" s="26">
        <f>[1]Summary!$P68</f>
        <v>0</v>
      </c>
      <c r="K8" s="26">
        <f>[1]Summary!$Q68</f>
        <v>0</v>
      </c>
      <c r="L8" s="26">
        <f>[1]Summary!$U68</f>
        <v>0</v>
      </c>
      <c r="M8" s="26">
        <f>[1]Summary!$V68</f>
        <v>0</v>
      </c>
      <c r="N8" s="26">
        <f>[1]Summary!$Z68</f>
        <v>0</v>
      </c>
      <c r="O8" s="26">
        <f>[1]Summary!$AA68</f>
        <v>0</v>
      </c>
      <c r="P8" s="8">
        <f>[1]Summary!$AC68</f>
        <v>7310.94</v>
      </c>
      <c r="Q8" s="8">
        <f>[1]Summary!$AD68</f>
        <v>614.12</v>
      </c>
      <c r="R8" s="8">
        <f>[1]Summary!$AF68</f>
        <v>1183918.17</v>
      </c>
      <c r="S8" s="8">
        <f>[1]Summary!$AG68</f>
        <v>99449.13</v>
      </c>
      <c r="T8" s="8">
        <f>[1]Summary!$AJ68</f>
        <v>279.86</v>
      </c>
      <c r="U8" s="8">
        <f>[1]Summary!$AK68</f>
        <v>23.51</v>
      </c>
      <c r="V8" s="8">
        <f>[1]Summary!$AP68</f>
        <v>0</v>
      </c>
      <c r="W8" s="8">
        <f>[1]Summary!$AQ68</f>
        <v>0</v>
      </c>
      <c r="X8" s="8">
        <f t="shared" si="3"/>
        <v>1851656.39</v>
      </c>
      <c r="Y8" s="9">
        <f t="shared" si="4"/>
        <v>155539.14000000001</v>
      </c>
    </row>
    <row r="9" spans="1:25" x14ac:dyDescent="0.3">
      <c r="A9" s="18" t="s">
        <v>19</v>
      </c>
      <c r="B9" s="28">
        <f>[1]Summary!B69</f>
        <v>139690.15</v>
      </c>
      <c r="C9" s="8">
        <f>[1]Summary!C69</f>
        <v>11733.97</v>
      </c>
      <c r="D9" s="8">
        <f>[1]Summary!$E69</f>
        <v>360531.19</v>
      </c>
      <c r="E9" s="8">
        <f>[1]Summary!$F69</f>
        <v>30284.62</v>
      </c>
      <c r="F9" s="26">
        <f>[1]Summary!$H69</f>
        <v>0</v>
      </c>
      <c r="G9" s="26">
        <f>[1]Summary!$I69</f>
        <v>0</v>
      </c>
      <c r="H9" s="8">
        <f>[1]Summary!$K69</f>
        <v>50255.29</v>
      </c>
      <c r="I9" s="8">
        <f>[1]Summary!$L69</f>
        <v>4221.4399999999996</v>
      </c>
      <c r="J9" s="26">
        <f>[1]Summary!$P69</f>
        <v>0</v>
      </c>
      <c r="K9" s="26">
        <f>[1]Summary!$Q69</f>
        <v>0</v>
      </c>
      <c r="L9" s="26">
        <f>[1]Summary!$U69</f>
        <v>0</v>
      </c>
      <c r="M9" s="26">
        <f>[1]Summary!$V69</f>
        <v>0</v>
      </c>
      <c r="N9" s="26">
        <f>[1]Summary!$Z69</f>
        <v>0</v>
      </c>
      <c r="O9" s="26">
        <f>[1]Summary!$AA69</f>
        <v>0</v>
      </c>
      <c r="P9" s="8">
        <f>[1]Summary!$AC69</f>
        <v>6242.33</v>
      </c>
      <c r="Q9" s="8">
        <f>[1]Summary!$AD69</f>
        <v>524.36</v>
      </c>
      <c r="R9" s="8">
        <f>[1]Summary!$AF69</f>
        <v>837427.41</v>
      </c>
      <c r="S9" s="8">
        <f>[1]Summary!$AG69</f>
        <v>70343.899999999994</v>
      </c>
      <c r="T9" s="8">
        <f>[1]Summary!$AJ69</f>
        <v>105.07</v>
      </c>
      <c r="U9" s="8">
        <f>[1]Summary!$AK69</f>
        <v>8.83</v>
      </c>
      <c r="V9" s="8">
        <f>[1]Summary!$AP69</f>
        <v>0</v>
      </c>
      <c r="W9" s="8">
        <f>[1]Summary!$AQ69</f>
        <v>0</v>
      </c>
      <c r="X9" s="8">
        <f t="shared" si="3"/>
        <v>1394251.4400000002</v>
      </c>
      <c r="Y9" s="9">
        <f t="shared" si="4"/>
        <v>117117.12</v>
      </c>
    </row>
    <row r="10" spans="1:25" x14ac:dyDescent="0.3">
      <c r="A10" s="18" t="s">
        <v>20</v>
      </c>
      <c r="B10" s="28">
        <f>[1]Summary!B70</f>
        <v>101130.98</v>
      </c>
      <c r="C10" s="8">
        <f>[1]Summary!C70</f>
        <v>8495</v>
      </c>
      <c r="D10" s="8">
        <f>[1]Summary!$E70</f>
        <v>384192.39</v>
      </c>
      <c r="E10" s="8">
        <f>[1]Summary!$F70</f>
        <v>32272.16</v>
      </c>
      <c r="F10" s="26">
        <f>[1]Summary!$H70</f>
        <v>0</v>
      </c>
      <c r="G10" s="26">
        <f>[1]Summary!$I70</f>
        <v>0</v>
      </c>
      <c r="H10" s="8">
        <f>[1]Summary!$K70</f>
        <v>125003.42</v>
      </c>
      <c r="I10" s="8">
        <f>[1]Summary!$L70</f>
        <v>10500.29</v>
      </c>
      <c r="J10" s="26">
        <f>[1]Summary!$P70</f>
        <v>0</v>
      </c>
      <c r="K10" s="26">
        <f>[1]Summary!$Q70</f>
        <v>0</v>
      </c>
      <c r="L10" s="26">
        <f>[1]Summary!$U70</f>
        <v>0</v>
      </c>
      <c r="M10" s="26">
        <f>[1]Summary!$V70</f>
        <v>0</v>
      </c>
      <c r="N10" s="26">
        <f>[1]Summary!$Z70</f>
        <v>0</v>
      </c>
      <c r="O10" s="26">
        <f>[1]Summary!$AA70</f>
        <v>0</v>
      </c>
      <c r="P10" s="8">
        <f>[1]Summary!$AC70</f>
        <v>4678.72</v>
      </c>
      <c r="Q10" s="8">
        <f>[1]Summary!$AD70</f>
        <v>393.01</v>
      </c>
      <c r="R10" s="8">
        <f>[1]Summary!$AF70</f>
        <v>591222.67000000004</v>
      </c>
      <c r="S10" s="8">
        <f>[1]Summary!$AG70</f>
        <v>49662.7</v>
      </c>
      <c r="T10" s="8">
        <f>[1]Summary!$AJ70</f>
        <v>11.51</v>
      </c>
      <c r="U10" s="8">
        <f>[1]Summary!$AK70</f>
        <v>0.97</v>
      </c>
      <c r="V10" s="8">
        <f>[1]Summary!$AP70</f>
        <v>0</v>
      </c>
      <c r="W10" s="8">
        <f>[1]Summary!$AQ70</f>
        <v>0</v>
      </c>
      <c r="X10" s="8">
        <f t="shared" si="3"/>
        <v>1206239.6900000002</v>
      </c>
      <c r="Y10" s="9">
        <f t="shared" si="4"/>
        <v>101324.13</v>
      </c>
    </row>
    <row r="11" spans="1:25" x14ac:dyDescent="0.3">
      <c r="A11" s="18" t="s">
        <v>21</v>
      </c>
      <c r="B11" s="28">
        <f>[1]Summary!B71</f>
        <v>137520.91</v>
      </c>
      <c r="C11" s="8">
        <f>[1]Summary!C71</f>
        <v>11551.76</v>
      </c>
      <c r="D11" s="8">
        <f>[1]Summary!$E71</f>
        <v>338742.26</v>
      </c>
      <c r="E11" s="8">
        <f>[1]Summary!$F71</f>
        <v>28454.35</v>
      </c>
      <c r="F11" s="26">
        <f>[1]Summary!$H71</f>
        <v>0</v>
      </c>
      <c r="G11" s="26">
        <f>[1]Summary!$I71</f>
        <v>0</v>
      </c>
      <c r="H11" s="8">
        <f>[1]Summary!$K71</f>
        <v>296882.3</v>
      </c>
      <c r="I11" s="8">
        <f>[1]Summary!$L71</f>
        <v>24938.11</v>
      </c>
      <c r="J11" s="26">
        <f>[1]Summary!$P71</f>
        <v>0</v>
      </c>
      <c r="K11" s="26">
        <f>[1]Summary!$Q71</f>
        <v>0</v>
      </c>
      <c r="L11" s="26">
        <f>[1]Summary!$U71</f>
        <v>0</v>
      </c>
      <c r="M11" s="26">
        <f>[1]Summary!$V71</f>
        <v>0</v>
      </c>
      <c r="N11" s="26">
        <f>[1]Summary!$Z71</f>
        <v>0</v>
      </c>
      <c r="O11" s="26">
        <f>[1]Summary!$AA71</f>
        <v>0</v>
      </c>
      <c r="P11" s="8">
        <f>[1]Summary!$AC71</f>
        <v>3072.06</v>
      </c>
      <c r="Q11" s="8">
        <f>[1]Summary!$AD71</f>
        <v>258.05</v>
      </c>
      <c r="R11" s="8">
        <f>[1]Summary!$AF71</f>
        <v>543987.24</v>
      </c>
      <c r="S11" s="8">
        <f>[1]Summary!$AG71</f>
        <v>45694.93</v>
      </c>
      <c r="T11" s="8">
        <f>[1]Summary!$AJ71</f>
        <v>71.62</v>
      </c>
      <c r="U11" s="8">
        <f>[1]Summary!$AK71</f>
        <v>6.02</v>
      </c>
      <c r="V11" s="8">
        <f>[1]Summary!$AP71</f>
        <v>0</v>
      </c>
      <c r="W11" s="8">
        <f>[1]Summary!$AQ71</f>
        <v>0</v>
      </c>
      <c r="X11" s="8">
        <f t="shared" ref="X11" si="5">B11+D11+F11+H11+J11+L11+N11+P11+R11+T11+V11</f>
        <v>1320276.3900000001</v>
      </c>
      <c r="Y11" s="9">
        <f t="shared" ref="Y11" si="6">C11+E11+G11+I11+K11+M11+O11+Q11+S11+U11+W11</f>
        <v>110903.22000000002</v>
      </c>
    </row>
    <row r="12" spans="1:25" x14ac:dyDescent="0.3">
      <c r="A12" s="18" t="s">
        <v>22</v>
      </c>
      <c r="B12" s="28">
        <f>[1]Summary!B72</f>
        <v>310050.46000000002</v>
      </c>
      <c r="C12" s="8">
        <f>[1]Summary!C72</f>
        <v>26044.240000000002</v>
      </c>
      <c r="D12" s="8">
        <f>[1]Summary!$E72</f>
        <v>651712.17000000004</v>
      </c>
      <c r="E12" s="8">
        <f>[1]Summary!$F72</f>
        <v>54743.82</v>
      </c>
      <c r="F12" s="26">
        <f>[1]Summary!$H72</f>
        <v>0</v>
      </c>
      <c r="G12" s="26">
        <f>[1]Summary!$I72</f>
        <v>0</v>
      </c>
      <c r="H12" s="8">
        <f>[1]Summary!$K72</f>
        <v>151329.59</v>
      </c>
      <c r="I12" s="8">
        <f>[1]Summary!$L72</f>
        <v>12711.69</v>
      </c>
      <c r="J12" s="26">
        <f>[1]Summary!$P72</f>
        <v>0</v>
      </c>
      <c r="K12" s="26">
        <f>[1]Summary!$Q72</f>
        <v>0</v>
      </c>
      <c r="L12" s="26">
        <f>[1]Summary!$U72</f>
        <v>0</v>
      </c>
      <c r="M12" s="26">
        <f>[1]Summary!$V72</f>
        <v>0</v>
      </c>
      <c r="N12" s="26">
        <f>[1]Summary!$Z72</f>
        <v>0</v>
      </c>
      <c r="O12" s="26">
        <f>[1]Summary!$AA72</f>
        <v>0</v>
      </c>
      <c r="P12" s="8">
        <f>[1]Summary!$AC72</f>
        <v>8821.1299999999992</v>
      </c>
      <c r="Q12" s="8">
        <f>[1]Summary!$AD72</f>
        <v>740.98</v>
      </c>
      <c r="R12" s="8">
        <f>[1]Summary!$AF72</f>
        <v>997566.78</v>
      </c>
      <c r="S12" s="8">
        <f>[1]Summary!$AG72</f>
        <v>83795.61</v>
      </c>
      <c r="T12" s="8">
        <f>[1]Summary!$AJ72</f>
        <v>3691.21</v>
      </c>
      <c r="U12" s="8">
        <f>[1]Summary!$AK72</f>
        <v>310.06</v>
      </c>
      <c r="V12" s="8">
        <f>[1]Summary!$AP72</f>
        <v>0</v>
      </c>
      <c r="W12" s="8">
        <f>[1]Summary!$AQ72</f>
        <v>0</v>
      </c>
      <c r="X12" s="8">
        <f t="shared" ref="X12" si="7">B12+D12+F12+H12+J12+L12+N12+P12+R12+T12+V12</f>
        <v>2123171.34</v>
      </c>
      <c r="Y12" s="9">
        <f t="shared" ref="Y12" si="8">C12+E12+G12+I12+K12+M12+O12+Q12+S12+U12+W12</f>
        <v>178346.4</v>
      </c>
    </row>
    <row r="13" spans="1:25" x14ac:dyDescent="0.3">
      <c r="A13" s="18" t="s">
        <v>23</v>
      </c>
      <c r="B13" s="28">
        <f>[1]Summary!B73</f>
        <v>413269.81</v>
      </c>
      <c r="C13" s="8">
        <f>[1]Summary!C73</f>
        <v>34714.660000000003</v>
      </c>
      <c r="D13" s="8">
        <f>[1]Summary!$E73</f>
        <v>783955.57</v>
      </c>
      <c r="E13" s="8">
        <f>[1]Summary!$F73</f>
        <v>65852.27</v>
      </c>
      <c r="F13" s="26">
        <f>[1]Summary!$H73</f>
        <v>0</v>
      </c>
      <c r="G13" s="26">
        <f>[1]Summary!$I73</f>
        <v>0</v>
      </c>
      <c r="H13" s="8">
        <f>[1]Summary!$K73</f>
        <v>5636.68</v>
      </c>
      <c r="I13" s="8">
        <f>[1]Summary!$L73</f>
        <v>473.48</v>
      </c>
      <c r="J13" s="26">
        <f>[1]Summary!$P73</f>
        <v>0</v>
      </c>
      <c r="K13" s="26">
        <f>[1]Summary!$Q73</f>
        <v>0</v>
      </c>
      <c r="L13" s="26">
        <f>[1]Summary!$U73</f>
        <v>0</v>
      </c>
      <c r="M13" s="26">
        <f>[1]Summary!$V73</f>
        <v>0</v>
      </c>
      <c r="N13" s="26">
        <f>[1]Summary!$Z73</f>
        <v>0</v>
      </c>
      <c r="O13" s="26">
        <f>[1]Summary!$AA73</f>
        <v>0</v>
      </c>
      <c r="P13" s="8">
        <f>[1]Summary!$AC73</f>
        <v>6611.98</v>
      </c>
      <c r="Q13" s="8">
        <f>[1]Summary!$AD73</f>
        <v>555.41</v>
      </c>
      <c r="R13" s="8">
        <f>[1]Summary!$AF73</f>
        <v>1519140.21</v>
      </c>
      <c r="S13" s="8">
        <f>[1]Summary!$AG73</f>
        <v>127607.78</v>
      </c>
      <c r="T13" s="8">
        <f>[1]Summary!$AJ73</f>
        <v>4055.28</v>
      </c>
      <c r="U13" s="8">
        <f>[1]Summary!$AK73</f>
        <v>340.54</v>
      </c>
      <c r="V13" s="8">
        <f>[1]Summary!$AP73</f>
        <v>0</v>
      </c>
      <c r="W13" s="8">
        <f>[1]Summary!$AQ73</f>
        <v>0</v>
      </c>
      <c r="X13" s="8">
        <f t="shared" ref="X13" si="9">B13+D13+F13+H13+J13+L13+N13+P13+R13+T13+V13</f>
        <v>2732669.53</v>
      </c>
      <c r="Y13" s="9">
        <f t="shared" ref="Y13" si="10">C13+E13+G13+I13+K13+M13+O13+Q13+S13+U13+W13</f>
        <v>229544.14</v>
      </c>
    </row>
    <row r="14" spans="1:25" x14ac:dyDescent="0.3">
      <c r="A14" s="18" t="s">
        <v>24</v>
      </c>
      <c r="B14" s="2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9"/>
    </row>
    <row r="15" spans="1:25" ht="15" thickBot="1" x14ac:dyDescent="0.35">
      <c r="A15" s="18" t="s">
        <v>11</v>
      </c>
      <c r="B15" s="28"/>
      <c r="C15" s="2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9"/>
    </row>
    <row r="16" spans="1:25" ht="15" thickBot="1" x14ac:dyDescent="0.35">
      <c r="A16" s="23" t="s">
        <v>12</v>
      </c>
      <c r="B16" s="20">
        <f t="shared" ref="B16:Y16" si="11">SUM(B4:B15)</f>
        <v>2150114.2499999995</v>
      </c>
      <c r="C16" s="24">
        <f t="shared" si="11"/>
        <v>180609.6</v>
      </c>
      <c r="D16" s="25">
        <f t="shared" si="11"/>
        <v>4901018.6400000006</v>
      </c>
      <c r="E16" s="24">
        <f t="shared" si="11"/>
        <v>411685.57</v>
      </c>
      <c r="F16" s="25">
        <f t="shared" si="11"/>
        <v>0</v>
      </c>
      <c r="G16" s="24">
        <f t="shared" si="11"/>
        <v>0</v>
      </c>
      <c r="H16" s="25">
        <f t="shared" si="11"/>
        <v>761968.39</v>
      </c>
      <c r="I16" s="24">
        <f t="shared" si="11"/>
        <v>64005.340000000004</v>
      </c>
      <c r="J16" s="25">
        <f t="shared" si="11"/>
        <v>0</v>
      </c>
      <c r="K16" s="24">
        <f t="shared" si="11"/>
        <v>0</v>
      </c>
      <c r="L16" s="25">
        <f t="shared" si="11"/>
        <v>0</v>
      </c>
      <c r="M16" s="24">
        <f t="shared" si="11"/>
        <v>0</v>
      </c>
      <c r="N16" s="25">
        <f t="shared" si="11"/>
        <v>0</v>
      </c>
      <c r="O16" s="24">
        <f t="shared" si="11"/>
        <v>0</v>
      </c>
      <c r="P16" s="24">
        <f t="shared" si="11"/>
        <v>94888.95</v>
      </c>
      <c r="Q16" s="24">
        <f t="shared" si="11"/>
        <v>7970.6900000000005</v>
      </c>
      <c r="R16" s="24">
        <f t="shared" si="11"/>
        <v>11588252.23</v>
      </c>
      <c r="S16" s="24">
        <f t="shared" si="11"/>
        <v>973413.20000000007</v>
      </c>
      <c r="T16" s="24">
        <f t="shared" si="11"/>
        <v>34763.429999999993</v>
      </c>
      <c r="U16" s="24">
        <f t="shared" si="11"/>
        <v>2920.0299999999997</v>
      </c>
      <c r="V16" s="24">
        <f t="shared" ref="V16:W16" si="12">SUM(V4:V15)</f>
        <v>14539.33</v>
      </c>
      <c r="W16" s="24">
        <f t="shared" si="12"/>
        <v>1221.3000000000002</v>
      </c>
      <c r="X16" s="25">
        <f>SUM(X4:X15)</f>
        <v>19545545.219999999</v>
      </c>
      <c r="Y16" s="21">
        <f t="shared" si="11"/>
        <v>1641825.73</v>
      </c>
    </row>
    <row r="17" spans="1:25" x14ac:dyDescent="0.3">
      <c r="A17" s="10"/>
      <c r="B17" s="35"/>
      <c r="C17" s="35"/>
      <c r="D17" s="35"/>
      <c r="E17" s="35"/>
      <c r="F17" s="35"/>
      <c r="G17" s="35"/>
      <c r="H17" s="35"/>
      <c r="I17" s="35"/>
      <c r="J17" s="35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4"/>
      <c r="Y17" s="6"/>
    </row>
    <row r="18" spans="1:25" x14ac:dyDescent="0.3">
      <c r="A18" s="10" t="s">
        <v>13</v>
      </c>
      <c r="B18" s="11" t="s">
        <v>25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Y18" s="13"/>
    </row>
    <row r="19" spans="1:25" ht="15" thickBot="1" x14ac:dyDescent="0.35">
      <c r="A19" s="14"/>
      <c r="B19" s="34"/>
      <c r="C19" s="3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</sheetData>
  <sheetProtection algorithmName="SHA-512" hashValue="zdUJAi9Q2pTkTzpKdZFKfiPC0K3Sap+VcvaAqRyJnCNJ2xCNqvV6QzbYVCadT/2Y2Ch/l7QGtW39GnQinDOkpA==" saltValue="PT+dtEbBG+7NrYAcncu0HA==" spinCount="100000" sheet="1" selectLockedCells="1" selectUnlockedCells="1"/>
  <mergeCells count="15">
    <mergeCell ref="T2:U2"/>
    <mergeCell ref="X2:Y2"/>
    <mergeCell ref="B19:C19"/>
    <mergeCell ref="B17:J17"/>
    <mergeCell ref="B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V2:W2"/>
  </mergeCells>
  <printOptions horizontalCentered="1" gridLines="1"/>
  <pageMargins left="0.25" right="0.25" top="0.75" bottom="0.75" header="0.3" footer="0.3"/>
  <pageSetup paperSize="5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7143-0B2A-41F5-9071-6C826A2CE997}">
  <sheetPr codeName="Sheet1">
    <pageSetUpPr fitToPage="1"/>
  </sheetPr>
  <dimension ref="A1:Y19"/>
  <sheetViews>
    <sheetView zoomScaleNormal="100" workbookViewId="0"/>
  </sheetViews>
  <sheetFormatPr defaultRowHeight="14.4" x14ac:dyDescent="0.3"/>
  <cols>
    <col min="1" max="1" width="13.109375" customWidth="1"/>
    <col min="2" max="25" width="17.33203125" customWidth="1"/>
    <col min="29" max="29" width="16.88671875" bestFit="1" customWidth="1"/>
  </cols>
  <sheetData>
    <row r="1" spans="1:25" ht="18.600000000000001" thickBot="1" x14ac:dyDescent="0.4">
      <c r="A1" s="7"/>
      <c r="B1" s="36" t="s">
        <v>29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</row>
    <row r="2" spans="1:25" ht="24" customHeight="1" x14ac:dyDescent="0.3">
      <c r="A2" s="22"/>
      <c r="B2" s="39" t="s">
        <v>0</v>
      </c>
      <c r="C2" s="40"/>
      <c r="D2" s="41" t="s">
        <v>1</v>
      </c>
      <c r="E2" s="41"/>
      <c r="F2" s="42" t="s">
        <v>2</v>
      </c>
      <c r="G2" s="42"/>
      <c r="H2" s="43" t="s">
        <v>3</v>
      </c>
      <c r="I2" s="43"/>
      <c r="J2" s="44" t="s">
        <v>4</v>
      </c>
      <c r="K2" s="44"/>
      <c r="L2" s="45" t="s">
        <v>5</v>
      </c>
      <c r="M2" s="45"/>
      <c r="N2" s="54" t="s">
        <v>27</v>
      </c>
      <c r="O2" s="54"/>
      <c r="P2" s="55" t="s">
        <v>26</v>
      </c>
      <c r="Q2" s="55"/>
      <c r="R2" s="56" t="s">
        <v>28</v>
      </c>
      <c r="S2" s="57"/>
      <c r="T2" s="52" t="s">
        <v>30</v>
      </c>
      <c r="U2" s="53"/>
      <c r="V2" s="50" t="s">
        <v>33</v>
      </c>
      <c r="W2" s="51"/>
      <c r="X2" s="32" t="s">
        <v>6</v>
      </c>
      <c r="Y2" s="33"/>
    </row>
    <row r="3" spans="1:25" ht="28.8" x14ac:dyDescent="0.3">
      <c r="A3" s="17" t="s">
        <v>7</v>
      </c>
      <c r="B3" s="1" t="s">
        <v>8</v>
      </c>
      <c r="C3" s="2" t="s">
        <v>9</v>
      </c>
      <c r="D3" s="2" t="str">
        <f t="shared" ref="D3:W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si="0"/>
        <v>Fantasy Contest Adjusted Revenue</v>
      </c>
      <c r="W3" s="2" t="str">
        <f t="shared" si="0"/>
        <v>Fantasy Contest Tax (8.4%)</v>
      </c>
      <c r="X3" s="2" t="str">
        <f>B3</f>
        <v>Fantasy Contest Adjusted Revenue</v>
      </c>
      <c r="Y3" s="3" t="s">
        <v>10</v>
      </c>
    </row>
    <row r="4" spans="1:25" x14ac:dyDescent="0.3">
      <c r="A4" s="18" t="s">
        <v>14</v>
      </c>
      <c r="B4" s="19">
        <f>[1]Summary!B43</f>
        <v>501289.4</v>
      </c>
      <c r="C4" s="19">
        <f>[1]Summary!C43</f>
        <v>42108.31</v>
      </c>
      <c r="D4" s="8">
        <f>[1]Summary!$E43</f>
        <v>839091.64</v>
      </c>
      <c r="E4" s="8">
        <f>[1]Summary!$F43</f>
        <v>70483.7</v>
      </c>
      <c r="F4" s="8">
        <f>[1]Summary!$H43</f>
        <v>3732.68</v>
      </c>
      <c r="G4" s="8">
        <f>[1]Summary!$I43</f>
        <v>313.54000000000002</v>
      </c>
      <c r="H4" s="8">
        <f>[1]Summary!$K43</f>
        <v>98823.38</v>
      </c>
      <c r="I4" s="8">
        <f>[1]Summary!$L43</f>
        <v>8301.16</v>
      </c>
      <c r="J4" s="8">
        <f>[1]Summary!$P43</f>
        <v>-27042.46</v>
      </c>
      <c r="K4" s="8">
        <f>[1]Summary!$Q43</f>
        <v>-2271.5700000000002</v>
      </c>
      <c r="L4" s="8">
        <f>[1]Summary!$U43</f>
        <v>52934.2</v>
      </c>
      <c r="M4" s="8">
        <f>[1]Summary!$V43</f>
        <v>4446.47</v>
      </c>
      <c r="N4" s="8">
        <f>[1]Summary!$Z43</f>
        <v>10734.47</v>
      </c>
      <c r="O4" s="8">
        <f>[1]Summary!$AA43</f>
        <v>901.7</v>
      </c>
      <c r="P4" s="8">
        <f>[1]Summary!$AC43</f>
        <v>0</v>
      </c>
      <c r="Q4" s="8">
        <f>[1]Summary!$AD43</f>
        <v>0</v>
      </c>
      <c r="R4" s="8">
        <f>[1]Summary!$AF43</f>
        <v>206012.41</v>
      </c>
      <c r="S4" s="8">
        <f>[1]Summary!$AG43</f>
        <v>17305.04</v>
      </c>
      <c r="T4" s="8">
        <f>[1]Summary!$AJ43</f>
        <v>28522.17</v>
      </c>
      <c r="U4" s="8">
        <f>[1]Summary!$AK43</f>
        <v>2395.86</v>
      </c>
      <c r="V4" s="8">
        <f>[1]Summary!$AP43</f>
        <v>10285.219999999999</v>
      </c>
      <c r="W4" s="8">
        <f>[1]Summary!$AQ43</f>
        <v>863.96</v>
      </c>
      <c r="X4" s="8">
        <f>B4+D4+F4+H4+J4+L4+N4+P4+R4+T4+V4</f>
        <v>1724383.1099999999</v>
      </c>
      <c r="Y4" s="9">
        <f>C4+E4+G4+I4+K4+M4+O4+Q4+S4+U4+W4</f>
        <v>144848.16999999995</v>
      </c>
    </row>
    <row r="5" spans="1:25" x14ac:dyDescent="0.3">
      <c r="A5" s="18" t="s">
        <v>15</v>
      </c>
      <c r="B5" s="19">
        <f>[1]Summary!B44</f>
        <v>270420.90999999997</v>
      </c>
      <c r="C5" s="19">
        <f>[1]Summary!C44</f>
        <v>22715.360000000001</v>
      </c>
      <c r="D5" s="8">
        <f>[1]Summary!$E44</f>
        <v>514055.2</v>
      </c>
      <c r="E5" s="8">
        <f>[1]Summary!$F44</f>
        <v>43180.639999999999</v>
      </c>
      <c r="F5" s="8">
        <f>[1]Summary!$H44</f>
        <v>7794.34</v>
      </c>
      <c r="G5" s="8">
        <f>[1]Summary!$I44</f>
        <v>654.72</v>
      </c>
      <c r="H5" s="8">
        <f>[1]Summary!$K44</f>
        <v>-42496.84</v>
      </c>
      <c r="I5" s="8">
        <f>[1]Summary!$L44</f>
        <v>-3569.73</v>
      </c>
      <c r="J5" s="8">
        <f>[1]Summary!$P44</f>
        <v>3102</v>
      </c>
      <c r="K5" s="8">
        <f>[1]Summary!$Q44</f>
        <v>260.57</v>
      </c>
      <c r="L5" s="8">
        <f>[1]Summary!$U44</f>
        <v>4679.7</v>
      </c>
      <c r="M5" s="8">
        <f>[1]Summary!$V44</f>
        <v>393.1</v>
      </c>
      <c r="N5" s="8">
        <f>[1]Summary!$Z44</f>
        <v>3735.08</v>
      </c>
      <c r="O5" s="8">
        <f>[1]Summary!$AA44</f>
        <v>313.75</v>
      </c>
      <c r="P5" s="8">
        <f>[1]Summary!$AC44</f>
        <v>0</v>
      </c>
      <c r="Q5" s="8">
        <f>[1]Summary!$AD44</f>
        <v>0</v>
      </c>
      <c r="R5" s="8">
        <f>[1]Summary!$AF44</f>
        <v>286286.96999999997</v>
      </c>
      <c r="S5" s="8">
        <f>[1]Summary!$AG44</f>
        <v>24048.11</v>
      </c>
      <c r="T5" s="8">
        <f>[1]Summary!$AJ44</f>
        <v>3915.35</v>
      </c>
      <c r="U5" s="8">
        <f>[1]Summary!$AK44</f>
        <v>328.89</v>
      </c>
      <c r="V5" s="8">
        <f>[1]Summary!$AP44</f>
        <v>663.39</v>
      </c>
      <c r="W5" s="8">
        <f>[1]Summary!$AQ44</f>
        <v>55.72</v>
      </c>
      <c r="X5" s="8">
        <f t="shared" ref="X5:X15" si="1">B5+D5+F5+H5+J5+L5+N5+P5+R5+T5+V5</f>
        <v>1052156.0999999999</v>
      </c>
      <c r="Y5" s="9">
        <f t="shared" ref="Y5:Y15" si="2">C5+E5+G5+I5+K5+M5+O5+Q5+S5+U5+W5</f>
        <v>88381.12999999999</v>
      </c>
    </row>
    <row r="6" spans="1:25" x14ac:dyDescent="0.3">
      <c r="A6" s="18" t="s">
        <v>16</v>
      </c>
      <c r="B6" s="19">
        <f>[1]Summary!B45</f>
        <v>227374.89</v>
      </c>
      <c r="C6" s="19">
        <f>[1]Summary!C45</f>
        <v>19099.490000000002</v>
      </c>
      <c r="D6" s="8">
        <f>[1]Summary!$E45</f>
        <v>486525.4</v>
      </c>
      <c r="E6" s="8">
        <f>[1]Summary!$F45</f>
        <v>40868.129999999997</v>
      </c>
      <c r="F6" s="8">
        <f>[1]Summary!$H45</f>
        <v>235.12</v>
      </c>
      <c r="G6" s="8">
        <f>[1]Summary!$I45</f>
        <v>19.75</v>
      </c>
      <c r="H6" s="8">
        <f>[1]Summary!$K45</f>
        <v>26576.26</v>
      </c>
      <c r="I6" s="8">
        <f>[1]Summary!$L45</f>
        <v>2232.41</v>
      </c>
      <c r="J6" s="8">
        <f>[1]Summary!$P45</f>
        <v>-4233.96</v>
      </c>
      <c r="K6" s="8">
        <f>[1]Summary!$Q45</f>
        <v>-355.65</v>
      </c>
      <c r="L6" s="8">
        <f>[1]Summary!$U45</f>
        <v>9289.44</v>
      </c>
      <c r="M6" s="8">
        <f>[1]Summary!$V45</f>
        <v>780.31</v>
      </c>
      <c r="N6" s="8">
        <f>[1]Summary!$Z45</f>
        <v>4089.79</v>
      </c>
      <c r="O6" s="8">
        <f>[1]Summary!$AA45</f>
        <v>343.54</v>
      </c>
      <c r="P6" s="8">
        <f>[1]Summary!$AC45</f>
        <v>0</v>
      </c>
      <c r="Q6" s="8">
        <f>[1]Summary!$AD45</f>
        <v>0</v>
      </c>
      <c r="R6" s="8">
        <f>[1]Summary!$AF45</f>
        <v>234655.15</v>
      </c>
      <c r="S6" s="8">
        <f>[1]Summary!$AG45</f>
        <v>19711.03</v>
      </c>
      <c r="T6" s="8">
        <f>[1]Summary!$AJ45</f>
        <v>48.39</v>
      </c>
      <c r="U6" s="8">
        <f>[1]Summary!$AK45</f>
        <v>4.0599999999999996</v>
      </c>
      <c r="V6" s="8">
        <f>[1]Summary!$AP45</f>
        <v>0</v>
      </c>
      <c r="W6" s="8">
        <f>[1]Summary!$AQ45</f>
        <v>0</v>
      </c>
      <c r="X6" s="8">
        <f t="shared" si="1"/>
        <v>984560.4800000001</v>
      </c>
      <c r="Y6" s="9">
        <f t="shared" si="2"/>
        <v>82703.069999999992</v>
      </c>
    </row>
    <row r="7" spans="1:25" x14ac:dyDescent="0.3">
      <c r="A7" s="18" t="s">
        <v>17</v>
      </c>
      <c r="B7" s="19">
        <f>[1]Summary!B46</f>
        <v>305419.89</v>
      </c>
      <c r="C7" s="19">
        <f>[1]Summary!C46</f>
        <v>25655.27</v>
      </c>
      <c r="D7" s="8">
        <f>[1]Summary!$E46</f>
        <v>598155.46</v>
      </c>
      <c r="E7" s="8">
        <f>[1]Summary!$F46</f>
        <v>50245.06</v>
      </c>
      <c r="F7" s="8">
        <f>[1]Summary!$H46</f>
        <v>1967.95</v>
      </c>
      <c r="G7" s="8">
        <f>[1]Summary!$I46</f>
        <v>165.31</v>
      </c>
      <c r="H7" s="8">
        <f>[1]Summary!$K46</f>
        <v>5872.75</v>
      </c>
      <c r="I7" s="8">
        <f>[1]Summary!$L46</f>
        <v>493.31</v>
      </c>
      <c r="J7" s="8">
        <f>[1]Summary!$P46</f>
        <v>0</v>
      </c>
      <c r="K7" s="8">
        <f>[1]Summary!$Q46</f>
        <v>0</v>
      </c>
      <c r="L7" s="8">
        <f>[1]Summary!$U46</f>
        <v>12237.02</v>
      </c>
      <c r="M7" s="8">
        <f>[1]Summary!$V46</f>
        <v>1027.9100000000001</v>
      </c>
      <c r="N7" s="8">
        <f>[1]Summary!$Z46</f>
        <v>4072.5</v>
      </c>
      <c r="O7" s="8">
        <f>[1]Summary!$AA46</f>
        <v>342.09</v>
      </c>
      <c r="P7" s="8">
        <f>[1]Summary!$AC46</f>
        <v>0</v>
      </c>
      <c r="Q7" s="8">
        <f>[1]Summary!$AD46</f>
        <v>0</v>
      </c>
      <c r="R7" s="8">
        <f>[1]Summary!$AF46</f>
        <v>388763.38</v>
      </c>
      <c r="S7" s="8">
        <f>[1]Summary!$AG46</f>
        <v>32656.12</v>
      </c>
      <c r="T7" s="8">
        <f>[1]Summary!$AJ46</f>
        <v>797.12</v>
      </c>
      <c r="U7" s="8">
        <f>[1]Summary!$AK46</f>
        <v>66.959999999999994</v>
      </c>
      <c r="V7" s="8">
        <f>[1]Summary!$AP46</f>
        <v>0</v>
      </c>
      <c r="W7" s="8">
        <f>[1]Summary!$AQ46</f>
        <v>0</v>
      </c>
      <c r="X7" s="8">
        <f t="shared" si="1"/>
        <v>1317286.07</v>
      </c>
      <c r="Y7" s="9">
        <f t="shared" si="2"/>
        <v>110652.03</v>
      </c>
    </row>
    <row r="8" spans="1:25" x14ac:dyDescent="0.3">
      <c r="A8" s="18" t="s">
        <v>18</v>
      </c>
      <c r="B8" s="19">
        <f>[1]Summary!B47</f>
        <v>346409.46</v>
      </c>
      <c r="C8" s="19">
        <f>[1]Summary!C47</f>
        <v>29098.400000000001</v>
      </c>
      <c r="D8" s="8">
        <f>[1]Summary!$E47</f>
        <v>636706.69999999995</v>
      </c>
      <c r="E8" s="8">
        <f>[1]Summary!$F47</f>
        <v>53483.360000000001</v>
      </c>
      <c r="F8" s="8">
        <f>[1]Summary!$H47</f>
        <v>803.25</v>
      </c>
      <c r="G8" s="8">
        <f>[1]Summary!$I47</f>
        <v>67.47</v>
      </c>
      <c r="H8" s="8">
        <f>[1]Summary!$K47</f>
        <v>48768.639999999999</v>
      </c>
      <c r="I8" s="8">
        <f>[1]Summary!$L47</f>
        <v>4096.57</v>
      </c>
      <c r="J8" s="8">
        <f>[1]Summary!$P47</f>
        <v>1312.21</v>
      </c>
      <c r="K8" s="8">
        <f>[1]Summary!$Q47</f>
        <v>110.23</v>
      </c>
      <c r="L8" s="8">
        <f>[1]Summary!$U47</f>
        <v>14204.66</v>
      </c>
      <c r="M8" s="8">
        <f>[1]Summary!$V47</f>
        <v>1193.19</v>
      </c>
      <c r="N8" s="8">
        <f>[1]Summary!$Z47</f>
        <v>7840.99</v>
      </c>
      <c r="O8" s="8">
        <f>[1]Summary!$AA47</f>
        <v>658.64</v>
      </c>
      <c r="P8" s="8">
        <f>[1]Summary!$AC47</f>
        <v>0</v>
      </c>
      <c r="Q8" s="8">
        <f>[1]Summary!$AD47</f>
        <v>0</v>
      </c>
      <c r="R8" s="8">
        <f>[1]Summary!$AF47</f>
        <v>288720.18</v>
      </c>
      <c r="S8" s="8">
        <f>[1]Summary!$AG47</f>
        <v>24252.49</v>
      </c>
      <c r="T8" s="8">
        <f>[1]Summary!$AJ47</f>
        <v>46.43</v>
      </c>
      <c r="U8" s="8">
        <f>[1]Summary!$AK47</f>
        <v>3.9</v>
      </c>
      <c r="V8" s="8">
        <f>[1]Summary!$AP47</f>
        <v>0</v>
      </c>
      <c r="W8" s="8">
        <f>[1]Summary!$AQ47</f>
        <v>0</v>
      </c>
      <c r="X8" s="8">
        <f t="shared" si="1"/>
        <v>1344812.5199999998</v>
      </c>
      <c r="Y8" s="9">
        <f t="shared" si="2"/>
        <v>112964.25000000001</v>
      </c>
    </row>
    <row r="9" spans="1:25" x14ac:dyDescent="0.3">
      <c r="A9" s="18" t="s">
        <v>19</v>
      </c>
      <c r="B9" s="19">
        <f>[1]Summary!B48</f>
        <v>253104.5</v>
      </c>
      <c r="C9" s="19">
        <f>[1]Summary!C48</f>
        <v>21260.78</v>
      </c>
      <c r="D9" s="8">
        <f>[1]Summary!$E48</f>
        <v>584813.87</v>
      </c>
      <c r="E9" s="8">
        <f>[1]Summary!$F48</f>
        <v>49124.36</v>
      </c>
      <c r="F9" s="8">
        <f>[1]Summary!$H48</f>
        <v>168.66</v>
      </c>
      <c r="G9" s="8">
        <f>[1]Summary!$I48</f>
        <v>14.17</v>
      </c>
      <c r="H9" s="8">
        <f>[1]Summary!$K48</f>
        <v>31243.54</v>
      </c>
      <c r="I9" s="8">
        <f>[1]Summary!$L48</f>
        <v>2624.46</v>
      </c>
      <c r="J9" s="8">
        <f>[1]Summary!$P48</f>
        <v>2444.98</v>
      </c>
      <c r="K9" s="8">
        <f>[1]Summary!$Q48</f>
        <v>205.38</v>
      </c>
      <c r="L9" s="8">
        <f>[1]Summary!$U48</f>
        <v>7960.35</v>
      </c>
      <c r="M9" s="8">
        <f>[1]Summary!$V48</f>
        <v>668.67</v>
      </c>
      <c r="N9" s="8">
        <f>[1]Summary!$Z48</f>
        <v>3399.17</v>
      </c>
      <c r="O9" s="8">
        <f>[1]Summary!$AA48</f>
        <v>285.52999999999997</v>
      </c>
      <c r="P9" s="8">
        <f>[1]Summary!$AC48</f>
        <v>0</v>
      </c>
      <c r="Q9" s="8">
        <f>[1]Summary!$AD48</f>
        <v>0</v>
      </c>
      <c r="R9" s="8">
        <f>[1]Summary!$AF48</f>
        <v>117565</v>
      </c>
      <c r="S9" s="8">
        <f>[1]Summary!$AG48</f>
        <v>9875.4599999999991</v>
      </c>
      <c r="T9" s="8">
        <f>[1]Summary!$AJ48</f>
        <v>41.36</v>
      </c>
      <c r="U9" s="8">
        <f>[1]Summary!$AK48</f>
        <v>3.47</v>
      </c>
      <c r="V9" s="8">
        <f>[1]Summary!$AP48</f>
        <v>0</v>
      </c>
      <c r="W9" s="8">
        <f>[1]Summary!$AQ48</f>
        <v>0</v>
      </c>
      <c r="X9" s="8">
        <f t="shared" si="1"/>
        <v>1000741.43</v>
      </c>
      <c r="Y9" s="9">
        <f t="shared" si="2"/>
        <v>84062.28</v>
      </c>
    </row>
    <row r="10" spans="1:25" x14ac:dyDescent="0.3">
      <c r="A10" s="18" t="s">
        <v>20</v>
      </c>
      <c r="B10" s="19">
        <f>[1]Summary!B49</f>
        <v>312336.46999999997</v>
      </c>
      <c r="C10" s="19">
        <f>[1]Summary!C49</f>
        <v>26236.26</v>
      </c>
      <c r="D10" s="8">
        <f>[1]Summary!$E49</f>
        <v>565258.71</v>
      </c>
      <c r="E10" s="8">
        <f>[1]Summary!$F49</f>
        <v>47481.73</v>
      </c>
      <c r="F10" s="8">
        <f>[1]Summary!$H49</f>
        <v>176.7</v>
      </c>
      <c r="G10" s="8">
        <f>[1]Summary!$I49</f>
        <v>14.84</v>
      </c>
      <c r="H10" s="8">
        <f>[1]Summary!$K49</f>
        <v>107087.11</v>
      </c>
      <c r="I10" s="8">
        <f>[1]Summary!$L49</f>
        <v>8995.32</v>
      </c>
      <c r="J10" s="26">
        <f>[1]Summary!$P49</f>
        <v>0</v>
      </c>
      <c r="K10" s="26">
        <f>[1]Summary!$Q49</f>
        <v>0</v>
      </c>
      <c r="L10" s="8">
        <f>[1]Summary!$U49</f>
        <v>678.09</v>
      </c>
      <c r="M10" s="8">
        <f>[1]Summary!$V49</f>
        <v>56.96</v>
      </c>
      <c r="N10" s="8">
        <f>[1]Summary!$Z49</f>
        <v>1223.1500000000001</v>
      </c>
      <c r="O10" s="8">
        <f>[1]Summary!$AA49</f>
        <v>102.74</v>
      </c>
      <c r="P10" s="8">
        <f>[1]Summary!$AC49</f>
        <v>0</v>
      </c>
      <c r="Q10" s="8">
        <f>[1]Summary!$AD49</f>
        <v>0</v>
      </c>
      <c r="R10" s="8">
        <f>[1]Summary!$AF49</f>
        <v>130424.19</v>
      </c>
      <c r="S10" s="8">
        <f>[1]Summary!$AG49</f>
        <v>10955.63</v>
      </c>
      <c r="T10" s="8">
        <f>[1]Summary!$AJ49</f>
        <v>67.849999999999994</v>
      </c>
      <c r="U10" s="8">
        <f>[1]Summary!$AK49</f>
        <v>5.7</v>
      </c>
      <c r="V10" s="8">
        <f>[1]Summary!$AP49</f>
        <v>0</v>
      </c>
      <c r="W10" s="8">
        <f>[1]Summary!$AQ49</f>
        <v>0</v>
      </c>
      <c r="X10" s="8">
        <f t="shared" si="1"/>
        <v>1117252.27</v>
      </c>
      <c r="Y10" s="9">
        <f t="shared" si="2"/>
        <v>93849.180000000008</v>
      </c>
    </row>
    <row r="11" spans="1:25" x14ac:dyDescent="0.3">
      <c r="A11" s="18" t="s">
        <v>21</v>
      </c>
      <c r="B11" s="19">
        <f>[1]Summary!B50</f>
        <v>311947.21999999997</v>
      </c>
      <c r="C11" s="19">
        <f>[1]Summary!C50</f>
        <v>26203.57</v>
      </c>
      <c r="D11" s="8">
        <f>[1]Summary!$E50</f>
        <v>436812.88</v>
      </c>
      <c r="E11" s="8">
        <f>[1]Summary!$F50</f>
        <v>36692.28</v>
      </c>
      <c r="F11" s="26">
        <f>[1]Summary!$H50</f>
        <v>0</v>
      </c>
      <c r="G11" s="26">
        <f>[1]Summary!$I50</f>
        <v>0</v>
      </c>
      <c r="H11" s="8">
        <f>[1]Summary!$K50</f>
        <v>276454.34999999998</v>
      </c>
      <c r="I11" s="8">
        <f>[1]Summary!$L50</f>
        <v>23222.17</v>
      </c>
      <c r="J11" s="26">
        <f>[1]Summary!$P50</f>
        <v>0</v>
      </c>
      <c r="K11" s="26">
        <f>[1]Summary!$Q50</f>
        <v>0</v>
      </c>
      <c r="L11" s="26">
        <f>[1]Summary!$U50</f>
        <v>0</v>
      </c>
      <c r="M11" s="26">
        <f>[1]Summary!$V50</f>
        <v>0</v>
      </c>
      <c r="N11" s="8">
        <f>[1]Summary!$Z50</f>
        <v>805.95</v>
      </c>
      <c r="O11" s="8">
        <f>[1]Summary!$AA50</f>
        <v>67.7</v>
      </c>
      <c r="P11" s="8">
        <f>[1]Summary!$AC50</f>
        <v>0</v>
      </c>
      <c r="Q11" s="8">
        <f>[1]Summary!$AD50</f>
        <v>0</v>
      </c>
      <c r="R11" s="8">
        <f>[1]Summary!$AF50</f>
        <v>175888.22</v>
      </c>
      <c r="S11" s="8">
        <f>[1]Summary!$AG50</f>
        <v>14774.61</v>
      </c>
      <c r="T11" s="8">
        <f>[1]Summary!$AJ50</f>
        <v>48.12</v>
      </c>
      <c r="U11" s="8">
        <f>[1]Summary!$AK50</f>
        <v>4.04</v>
      </c>
      <c r="V11" s="8">
        <f>[1]Summary!$AP50</f>
        <v>0</v>
      </c>
      <c r="W11" s="8">
        <f>[1]Summary!$AQ50</f>
        <v>0</v>
      </c>
      <c r="X11" s="8">
        <f t="shared" si="1"/>
        <v>1201956.74</v>
      </c>
      <c r="Y11" s="9">
        <f t="shared" si="2"/>
        <v>100964.36999999998</v>
      </c>
    </row>
    <row r="12" spans="1:25" x14ac:dyDescent="0.3">
      <c r="A12" s="18" t="s">
        <v>22</v>
      </c>
      <c r="B12" s="19">
        <f>[1]Summary!B51</f>
        <v>418201.9</v>
      </c>
      <c r="C12" s="19">
        <f>[1]Summary!C51</f>
        <v>35128.959999999999</v>
      </c>
      <c r="D12" s="8">
        <f>[1]Summary!$E51</f>
        <v>706599.71</v>
      </c>
      <c r="E12" s="8">
        <f>[1]Summary!$F51</f>
        <v>59354.38</v>
      </c>
      <c r="F12" s="26">
        <f>[1]Summary!$H51</f>
        <v>0</v>
      </c>
      <c r="G12" s="26">
        <f>[1]Summary!$I51</f>
        <v>0</v>
      </c>
      <c r="H12" s="8">
        <f>[1]Summary!$K51</f>
        <v>131584.09</v>
      </c>
      <c r="I12" s="8">
        <f>[1]Summary!$L51</f>
        <v>11053.06</v>
      </c>
      <c r="J12" s="26">
        <f>[1]Summary!$P51</f>
        <v>0</v>
      </c>
      <c r="K12" s="26">
        <f>[1]Summary!$Q51</f>
        <v>0</v>
      </c>
      <c r="L12" s="26">
        <f>[1]Summary!$U51</f>
        <v>0</v>
      </c>
      <c r="M12" s="26">
        <f>[1]Summary!$V51</f>
        <v>0</v>
      </c>
      <c r="N12" s="26">
        <f>[1]Summary!$Z51</f>
        <v>0</v>
      </c>
      <c r="O12" s="26">
        <f>[1]Summary!$AA51</f>
        <v>0</v>
      </c>
      <c r="P12" s="8">
        <f>[1]Summary!$AC51</f>
        <v>1567.71</v>
      </c>
      <c r="Q12" s="8">
        <f>[1]Summary!$AD51</f>
        <v>131.69</v>
      </c>
      <c r="R12" s="8">
        <f>[1]Summary!$AF51</f>
        <v>248786.73</v>
      </c>
      <c r="S12" s="8">
        <f>[1]Summary!$AG51</f>
        <v>20898.09</v>
      </c>
      <c r="T12" s="8">
        <f>[1]Summary!$AJ51</f>
        <v>1816.15</v>
      </c>
      <c r="U12" s="8">
        <f>[1]Summary!$AK51</f>
        <v>152.56</v>
      </c>
      <c r="V12" s="8">
        <f>[1]Summary!$AP51</f>
        <v>0</v>
      </c>
      <c r="W12" s="8">
        <f>[1]Summary!$AQ51</f>
        <v>0</v>
      </c>
      <c r="X12" s="8">
        <f t="shared" si="1"/>
        <v>1508556.2899999998</v>
      </c>
      <c r="Y12" s="9">
        <f t="shared" si="2"/>
        <v>126718.73999999999</v>
      </c>
    </row>
    <row r="13" spans="1:25" x14ac:dyDescent="0.3">
      <c r="A13" s="18" t="s">
        <v>23</v>
      </c>
      <c r="B13" s="19">
        <f>[1]Summary!B52</f>
        <v>372276.19</v>
      </c>
      <c r="C13" s="19">
        <f>[1]Summary!C52</f>
        <v>31271.200000000001</v>
      </c>
      <c r="D13" s="8">
        <f>[1]Summary!$E52</f>
        <v>901301.18</v>
      </c>
      <c r="E13" s="8">
        <f>[1]Summary!$F52</f>
        <v>75709.3</v>
      </c>
      <c r="F13" s="26">
        <f>[1]Summary!$H52</f>
        <v>0</v>
      </c>
      <c r="G13" s="26">
        <f>[1]Summary!$I52</f>
        <v>0</v>
      </c>
      <c r="H13" s="8">
        <f>[1]Summary!$K52</f>
        <v>2339.0100000000002</v>
      </c>
      <c r="I13" s="8">
        <f>[1]Summary!$L52</f>
        <v>196.48</v>
      </c>
      <c r="J13" s="26">
        <f>[1]Summary!$P52</f>
        <v>0</v>
      </c>
      <c r="K13" s="26">
        <f>[1]Summary!$Q52</f>
        <v>0</v>
      </c>
      <c r="L13" s="26">
        <f>[1]Summary!$U52</f>
        <v>0</v>
      </c>
      <c r="M13" s="26">
        <f>[1]Summary!$V52</f>
        <v>0</v>
      </c>
      <c r="N13" s="26">
        <f>[1]Summary!$Z52</f>
        <v>0</v>
      </c>
      <c r="O13" s="26">
        <f>[1]Summary!$AA52</f>
        <v>0</v>
      </c>
      <c r="P13" s="8">
        <f>[1]Summary!$AC52</f>
        <v>13789.69</v>
      </c>
      <c r="Q13" s="8">
        <f>[1]Summary!$AD52</f>
        <v>1158.33</v>
      </c>
      <c r="R13" s="8">
        <f>[1]Summary!$AF52</f>
        <v>479664.26</v>
      </c>
      <c r="S13" s="8">
        <f>[1]Summary!$AG52</f>
        <v>40291.800000000003</v>
      </c>
      <c r="T13" s="8">
        <f>[1]Summary!$AJ52</f>
        <v>5330.1</v>
      </c>
      <c r="U13" s="8">
        <f>[1]Summary!$AK52</f>
        <v>447.73</v>
      </c>
      <c r="V13" s="8">
        <f>[1]Summary!$AP52</f>
        <v>0</v>
      </c>
      <c r="W13" s="8">
        <f>[1]Summary!$AQ52</f>
        <v>0</v>
      </c>
      <c r="X13" s="8">
        <f t="shared" si="1"/>
        <v>1774700.4300000002</v>
      </c>
      <c r="Y13" s="9">
        <f t="shared" si="2"/>
        <v>149074.84</v>
      </c>
    </row>
    <row r="14" spans="1:25" x14ac:dyDescent="0.3">
      <c r="A14" s="18" t="s">
        <v>24</v>
      </c>
      <c r="B14" s="19">
        <f>[1]Summary!B53</f>
        <v>343700.1</v>
      </c>
      <c r="C14" s="19">
        <f>[1]Summary!C53</f>
        <v>28870.81</v>
      </c>
      <c r="D14" s="8">
        <f>[1]Summary!$E53</f>
        <v>820711.25</v>
      </c>
      <c r="E14" s="8">
        <f>[1]Summary!$F53</f>
        <v>68939.75</v>
      </c>
      <c r="F14" s="26">
        <f>[1]Summary!$H53</f>
        <v>0</v>
      </c>
      <c r="G14" s="26">
        <f>[1]Summary!$I53</f>
        <v>0</v>
      </c>
      <c r="H14" s="8">
        <f>[1]Summary!$K53</f>
        <v>2739.02</v>
      </c>
      <c r="I14" s="8">
        <f>[1]Summary!$L53</f>
        <v>230.08</v>
      </c>
      <c r="J14" s="26">
        <f>[1]Summary!$P53</f>
        <v>0</v>
      </c>
      <c r="K14" s="26">
        <f>[1]Summary!$Q53</f>
        <v>0</v>
      </c>
      <c r="L14" s="26">
        <f>[1]Summary!$U53</f>
        <v>0</v>
      </c>
      <c r="M14" s="26">
        <f>[1]Summary!$V53</f>
        <v>0</v>
      </c>
      <c r="N14" s="26">
        <f>[1]Summary!$Z53</f>
        <v>0</v>
      </c>
      <c r="O14" s="26">
        <f>[1]Summary!$AA53</f>
        <v>0</v>
      </c>
      <c r="P14" s="8">
        <f>[1]Summary!$AC53</f>
        <v>11766.99</v>
      </c>
      <c r="Q14" s="8">
        <f>[1]Summary!$AD53</f>
        <v>988.43</v>
      </c>
      <c r="R14" s="8">
        <f>[1]Summary!$AF53</f>
        <v>1058218.04</v>
      </c>
      <c r="S14" s="8">
        <f>[1]Summary!$AG53</f>
        <v>88890.32</v>
      </c>
      <c r="T14" s="8">
        <f>[1]Summary!$AJ53</f>
        <v>4368.72</v>
      </c>
      <c r="U14" s="8">
        <f>[1]Summary!$AK53</f>
        <v>366.97</v>
      </c>
      <c r="V14" s="8">
        <f>[1]Summary!$AP53</f>
        <v>0</v>
      </c>
      <c r="W14" s="8">
        <f>[1]Summary!$AQ53</f>
        <v>0</v>
      </c>
      <c r="X14" s="8">
        <f t="shared" si="1"/>
        <v>2241504.1200000006</v>
      </c>
      <c r="Y14" s="9">
        <f t="shared" si="2"/>
        <v>188286.36000000002</v>
      </c>
    </row>
    <row r="15" spans="1:25" ht="15" thickBot="1" x14ac:dyDescent="0.35">
      <c r="A15" s="18" t="s">
        <v>11</v>
      </c>
      <c r="B15" s="19">
        <f>[1]Summary!B54</f>
        <v>334800.15999999997</v>
      </c>
      <c r="C15" s="19">
        <f>[1]Summary!C54</f>
        <v>28123.21</v>
      </c>
      <c r="D15" s="8">
        <f>[1]Summary!$E54</f>
        <v>812396.87</v>
      </c>
      <c r="E15" s="8">
        <f>[1]Summary!$F54</f>
        <v>68241.34</v>
      </c>
      <c r="F15" s="26">
        <f>[1]Summary!$H54</f>
        <v>0</v>
      </c>
      <c r="G15" s="26">
        <f>[1]Summary!$I54</f>
        <v>0</v>
      </c>
      <c r="H15" s="8">
        <f>[1]Summary!$K54</f>
        <v>-330867.26</v>
      </c>
      <c r="I15" s="8">
        <f>[1]Summary!$L54</f>
        <v>-27792.85</v>
      </c>
      <c r="J15" s="26">
        <f>[1]Summary!$P54</f>
        <v>0</v>
      </c>
      <c r="K15" s="26">
        <f>[1]Summary!$Q54</f>
        <v>0</v>
      </c>
      <c r="L15" s="26">
        <f>[1]Summary!$U54</f>
        <v>0</v>
      </c>
      <c r="M15" s="26">
        <f>[1]Summary!$V54</f>
        <v>0</v>
      </c>
      <c r="N15" s="26">
        <f>[1]Summary!$Z54</f>
        <v>0</v>
      </c>
      <c r="O15" s="26">
        <f>[1]Summary!$AA54</f>
        <v>0</v>
      </c>
      <c r="P15" s="8">
        <f>[1]Summary!$AC54</f>
        <v>8176.71</v>
      </c>
      <c r="Q15" s="8">
        <f>[1]Summary!$AD54</f>
        <v>686.84</v>
      </c>
      <c r="R15" s="8">
        <f>[1]Summary!$AF54</f>
        <v>758215.62</v>
      </c>
      <c r="S15" s="8">
        <f>[1]Summary!$AG54</f>
        <v>63690.11</v>
      </c>
      <c r="T15" s="8">
        <f>[1]Summary!$AJ54</f>
        <v>4469.66</v>
      </c>
      <c r="U15" s="8">
        <f>[1]Summary!$AK54</f>
        <v>375.45</v>
      </c>
      <c r="V15" s="8">
        <f>[1]Summary!$AP54</f>
        <v>0</v>
      </c>
      <c r="W15" s="8">
        <f>[1]Summary!$AQ54</f>
        <v>0</v>
      </c>
      <c r="X15" s="8">
        <f t="shared" si="1"/>
        <v>1587191.76</v>
      </c>
      <c r="Y15" s="9">
        <f t="shared" si="2"/>
        <v>133324.09999999998</v>
      </c>
    </row>
    <row r="16" spans="1:25" ht="15" thickBot="1" x14ac:dyDescent="0.35">
      <c r="A16" s="23" t="s">
        <v>12</v>
      </c>
      <c r="B16" s="20">
        <f t="shared" ref="B16:Y16" si="3">SUM(B4:B15)</f>
        <v>3997281.0900000003</v>
      </c>
      <c r="C16" s="24">
        <f t="shared" si="3"/>
        <v>335771.62000000005</v>
      </c>
      <c r="D16" s="25">
        <f t="shared" si="3"/>
        <v>7902428.8700000001</v>
      </c>
      <c r="E16" s="24">
        <f t="shared" si="3"/>
        <v>663804.03</v>
      </c>
      <c r="F16" s="25">
        <f t="shared" si="3"/>
        <v>14878.700000000003</v>
      </c>
      <c r="G16" s="24">
        <f t="shared" si="3"/>
        <v>1249.8</v>
      </c>
      <c r="H16" s="25">
        <f t="shared" si="3"/>
        <v>358124.04999999993</v>
      </c>
      <c r="I16" s="24">
        <f t="shared" si="3"/>
        <v>30082.440000000002</v>
      </c>
      <c r="J16" s="25">
        <f t="shared" si="3"/>
        <v>-24417.23</v>
      </c>
      <c r="K16" s="24">
        <f t="shared" si="3"/>
        <v>-2051.04</v>
      </c>
      <c r="L16" s="25">
        <f t="shared" si="3"/>
        <v>101983.46</v>
      </c>
      <c r="M16" s="24">
        <f t="shared" si="3"/>
        <v>8566.61</v>
      </c>
      <c r="N16" s="25">
        <f t="shared" si="3"/>
        <v>35901.1</v>
      </c>
      <c r="O16" s="24">
        <f t="shared" si="3"/>
        <v>3015.6899999999996</v>
      </c>
      <c r="P16" s="24">
        <f t="shared" si="3"/>
        <v>35301.1</v>
      </c>
      <c r="Q16" s="24">
        <f t="shared" si="3"/>
        <v>2965.29</v>
      </c>
      <c r="R16" s="24">
        <f t="shared" si="3"/>
        <v>4373200.1500000004</v>
      </c>
      <c r="S16" s="24">
        <f t="shared" si="3"/>
        <v>367348.81</v>
      </c>
      <c r="T16" s="24">
        <f t="shared" si="3"/>
        <v>49471.42</v>
      </c>
      <c r="U16" s="24">
        <f t="shared" si="3"/>
        <v>4155.5899999999992</v>
      </c>
      <c r="V16" s="24">
        <f>SUM(V4:V15)</f>
        <v>10948.609999999999</v>
      </c>
      <c r="W16" s="24">
        <f t="shared" si="3"/>
        <v>919.68000000000006</v>
      </c>
      <c r="X16" s="25">
        <f t="shared" si="3"/>
        <v>16855101.32</v>
      </c>
      <c r="Y16" s="21">
        <f t="shared" si="3"/>
        <v>1415828.52</v>
      </c>
    </row>
    <row r="17" spans="1:25" x14ac:dyDescent="0.3">
      <c r="A17" s="10" t="s">
        <v>13</v>
      </c>
      <c r="B17" s="58" t="s">
        <v>31</v>
      </c>
      <c r="C17" s="58"/>
      <c r="D17" s="58"/>
      <c r="E17" s="58"/>
      <c r="F17" s="58"/>
      <c r="G17" s="58"/>
      <c r="H17" s="58"/>
      <c r="I17" s="58"/>
      <c r="J17" s="58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4"/>
      <c r="Y17" s="6"/>
    </row>
    <row r="18" spans="1:25" x14ac:dyDescent="0.3">
      <c r="A18" s="10" t="s">
        <v>13</v>
      </c>
      <c r="B18" s="11" t="s">
        <v>25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Y18" s="13"/>
    </row>
    <row r="19" spans="1:25" ht="15" thickBot="1" x14ac:dyDescent="0.35">
      <c r="A19" s="14"/>
      <c r="B19" s="34"/>
      <c r="C19" s="3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</row>
  </sheetData>
  <sheetProtection algorithmName="SHA-512" hashValue="DFsKDbPM0aMYZTC9dHADUVMs9YHfzhp1N47oLBv2AtBGSQF+NlwaL/au4HC75DhJ/3tiyMqKRuzqsOG3y5YpOQ==" saltValue="0zoDgPv72NUoFdOHPJ+n9g==" spinCount="100000" sheet="1" selectLockedCells="1" selectUnlockedCells="1"/>
  <mergeCells count="15">
    <mergeCell ref="T2:U2"/>
    <mergeCell ref="B19:C19"/>
    <mergeCell ref="B1:Y1"/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B17:J17"/>
    <mergeCell ref="V2:W2"/>
  </mergeCells>
  <printOptions horizontalCentered="1" gridLines="1"/>
  <pageMargins left="0.25" right="0.25" top="0.75" bottom="0.75" header="0.3" footer="0.3"/>
  <pageSetup paperSize="5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</vt:lpstr>
      <vt:lpstr>2022</vt:lpstr>
      <vt:lpstr>'2022'!Print_Area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2023-03-10T15:44:48Z</cp:lastPrinted>
  <dcterms:created xsi:type="dcterms:W3CDTF">2020-05-28T18:53:12Z</dcterms:created>
  <dcterms:modified xsi:type="dcterms:W3CDTF">2023-12-11T18:32:25Z</dcterms:modified>
</cp:coreProperties>
</file>