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DCC53002-5919-4AF1-A613-E053A1F73C01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0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C13" i="3"/>
  <c r="D13" i="3"/>
  <c r="E13" i="3"/>
  <c r="F13" i="3"/>
  <c r="G13" i="3"/>
  <c r="H13" i="3"/>
  <c r="I13" i="3"/>
  <c r="AV13" i="3" s="1"/>
  <c r="J13" i="3"/>
  <c r="K13" i="3"/>
  <c r="L13" i="3"/>
  <c r="M13" i="3"/>
  <c r="N13" i="3"/>
  <c r="O13" i="3"/>
  <c r="P13" i="3"/>
  <c r="Q13" i="3"/>
  <c r="AU13" i="3" s="1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W13" i="3"/>
  <c r="AX13" i="3"/>
  <c r="AY13" i="3"/>
  <c r="B12" i="3" l="1"/>
  <c r="C12" i="3"/>
  <c r="D12" i="3"/>
  <c r="E12" i="3"/>
  <c r="F12" i="3"/>
  <c r="G12" i="3"/>
  <c r="H12" i="3"/>
  <c r="I12" i="3"/>
  <c r="AV12" i="3" s="1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AW12" i="3" s="1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X12" i="3"/>
  <c r="AY12" i="3"/>
  <c r="AU12" i="3" l="1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AU11" i="3" l="1"/>
  <c r="AW11" i="3"/>
  <c r="AV11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<sst xmlns="http://schemas.openxmlformats.org/spreadsheetml/2006/main" count="168" uniqueCount="83">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</sst>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81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81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06" t="s">
        <v>60</v>
      </c>
      <c r="AY2" s="10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07"/>
      <c r="AY3" s="11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07"/>
      <c r="AY4" s="11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08"/>
      <c r="AY5" s="11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>
        <f>'[1]MGM Grand Detroit'!L10</f>
        <v>49206667.50999999</v>
      </c>
      <c r="C12" s="15">
        <f>'[1]MGM Grand Detroit'!R10</f>
        <v>44286000.75999999</v>
      </c>
      <c r="D12" s="16">
        <f>'[1]MGM Grand Detroit'!W10</f>
        <v>8680056.1469999999</v>
      </c>
      <c r="E12" s="14">
        <f>'[1]MotorCity Casino'!L10</f>
        <v>29067900.960000042</v>
      </c>
      <c r="F12" s="17">
        <f>'[1]MotorCity Casino'!R10</f>
        <v>26161110.870000042</v>
      </c>
      <c r="G12" s="16">
        <f>'[1]MotorCity Casino'!W10</f>
        <v>5127577.7280000001</v>
      </c>
      <c r="H12" s="14">
        <f>[1]Greektown_Penn!L10</f>
        <v>3548175.4299999923</v>
      </c>
      <c r="I12" s="17">
        <f>[1]Greektown_Penn!R10</f>
        <v>3193357.8899999922</v>
      </c>
      <c r="J12" s="16">
        <f>[1]Greektown_Penn!W10</f>
        <v>625898.14699999988</v>
      </c>
      <c r="K12" s="14">
        <f>'[1]Bay Mills Indian Community'!L10</f>
        <v>27168351.800000072</v>
      </c>
      <c r="L12" s="15">
        <f>'[1]Bay Mills Indian Community'!R10</f>
        <v>24451516.620000072</v>
      </c>
      <c r="M12" s="16">
        <f>'[1]Bay Mills Indian Community'!W10</f>
        <v>5477139.7200000007</v>
      </c>
      <c r="N12" s="14">
        <f>[1]FireKeepers!$L10</f>
        <v>1648728.799999997</v>
      </c>
      <c r="O12" s="17">
        <f>[1]FireKeepers!R10</f>
        <v>1483855.9199999971</v>
      </c>
      <c r="P12" s="16">
        <f>[1]FireKeepers!W10</f>
        <v>278775.08</v>
      </c>
      <c r="Q12" s="14">
        <f>'[1]Grnd Traverse Band of Otta &amp; Ch'!$L10</f>
        <v>6554089.3100000024</v>
      </c>
      <c r="R12" s="17">
        <f>'[1]Grnd Traverse Band of Otta &amp; Ch'!R10</f>
        <v>5898680.3800000027</v>
      </c>
      <c r="S12" s="16">
        <f>'[1]Grnd Traverse Band of Otta &amp; Ch'!W10</f>
        <v>1321304.4080000001</v>
      </c>
      <c r="T12" s="14">
        <f>'[1]Gun Lake Band'!L10</f>
        <v>1647103.3400000036</v>
      </c>
      <c r="U12" s="17">
        <f>'[1]Gun Lake Band'!R10</f>
        <v>1482393.0000000035</v>
      </c>
      <c r="V12" s="16">
        <f>'[1]Gun Lake Band'!W10</f>
        <v>284619.45600000001</v>
      </c>
      <c r="W12" s="14">
        <f>'[1]Hannahville Indian Community'!L10</f>
        <v>1327077.2199999988</v>
      </c>
      <c r="X12" s="17">
        <f>'[1]Hannahville Indian Community'!R10</f>
        <v>1194369.4999999988</v>
      </c>
      <c r="Y12" s="16">
        <f>'[1]Hannahville Indian Community'!W10</f>
        <v>210209.03200000001</v>
      </c>
      <c r="Z12" s="14">
        <f>'[1]Keweenaw Bay Indian Community'!L10</f>
        <v>6858213.1800000072</v>
      </c>
      <c r="AA12" s="17">
        <f>'[1]Keweenaw Bay Indian Community'!R10</f>
        <v>6172391.8600000069</v>
      </c>
      <c r="AB12" s="16">
        <f>'[1]Keweenaw Bay Indian Community'!W10</f>
        <v>1382615.7760000001</v>
      </c>
      <c r="AC12" s="1">
        <f>'[1]Lac Vieux'!L10</f>
        <v>1399357.1399999969</v>
      </c>
      <c r="AD12" s="2">
        <f>'[1]Lac Vieux'!R10</f>
        <v>1259421.4199999969</v>
      </c>
      <c r="AE12" s="3">
        <f>'[1]Lac Vieux'!W10</f>
        <v>221658.16800000003</v>
      </c>
      <c r="AF12" s="18">
        <f>'[1]Little River Band of Ottawa Ind'!L10</f>
        <v>8875747.0700000059</v>
      </c>
      <c r="AG12" s="19">
        <f>'[1]Little River Band of Ottawa Ind'!R10</f>
        <v>7988172.3600000059</v>
      </c>
      <c r="AH12" s="20">
        <f>'[1]Little River Band of Ottawa Ind'!W10</f>
        <v>1789350.608</v>
      </c>
      <c r="AI12" s="18">
        <f>'[1]Little Traverse Bay Band of Oda'!L10</f>
        <v>2804929.5100000054</v>
      </c>
      <c r="AJ12" s="19">
        <f>'[1]Little Traverse Bay Band of Oda'!R10</f>
        <v>2524436.5600000052</v>
      </c>
      <c r="AK12" s="20">
        <f>'[1]Little Traverse Bay Band of Oda'!W10</f>
        <v>565473.79200000002</v>
      </c>
      <c r="AL12" s="18">
        <f>'[1]Pokagon Band of Potawatomi Ind'!L10</f>
        <v>3088398.75</v>
      </c>
      <c r="AM12" s="19">
        <f>'[1]Pokagon Band of Potawatomi Ind'!R10</f>
        <v>2779558.87</v>
      </c>
      <c r="AN12" s="20">
        <f>'[1]Pokagon Band of Potawatomi Ind'!W10</f>
        <v>622621.18400000001</v>
      </c>
      <c r="AO12" s="18">
        <f>'[1]Soaring Eagle Gaming'!L10</f>
        <v>3003240.8199999928</v>
      </c>
      <c r="AP12" s="19">
        <f>'[1]Soaring Eagle Gaming'!R10</f>
        <v>2702916.7399999928</v>
      </c>
      <c r="AQ12" s="20">
        <f>'[1]Soaring Eagle Gaming'!W10</f>
        <v>599756.29599999997</v>
      </c>
      <c r="AR12" s="18">
        <f>'[1]Sault Ste. Marie Tribe of Chipp'!L10</f>
        <v>4808954.8500000089</v>
      </c>
      <c r="AS12" s="19">
        <f>'[1]Sault Ste. Marie Tribe of Chipp'!R10</f>
        <v>5277750.1900000088</v>
      </c>
      <c r="AT12" s="20">
        <f>'[1]Sault Ste. Marie Tribe of Chipp'!W10</f>
        <v>1182216.04</v>
      </c>
      <c r="AU12" s="21">
        <f t="shared" ref="AU12" si="17">B12+E12+H12+K12+N12+Q12+T12+W12+Z12+AC12+AF12+AI12+AL12+AO12+AR12</f>
        <v>151006935.69000012</v>
      </c>
      <c r="AV12" s="21">
        <f t="shared" ref="AV12" si="18">C12+F12+I12+L12+O12+R12+U12+X12+AA12+AD12+AG12+AJ12+AM12+AP12+AS12</f>
        <v>136855932.94000012</v>
      </c>
      <c r="AW12" s="62">
        <f t="shared" ref="AW12" si="19">D12+G12+J12+M12+P12+S12+V12+Y12+AB12+AE12+AH12+AK12+AN12+AQ12+AT12</f>
        <v>28369271.581999999</v>
      </c>
      <c r="AX12" s="70">
        <f>'[1]All Operators reconciliation'!V9+'[1]All Operators reconciliation'!X9</f>
        <v>7106305.307</v>
      </c>
      <c r="AY12" s="70">
        <f>'[1]All Operators reconciliation'!U9</f>
        <v>3483934.8899999997</v>
      </c>
    </row>
    <row r="13" spans="1:51" s="26" customFormat="1" ht="13.8" x14ac:dyDescent="0.3">
      <c r="A13" s="32" t="s">
        <v>42</v>
      </c>
      <c r="B13" s="14">
        <f>'[1]MGM Grand Detroit'!L11</f>
        <v>48978468.359999895</v>
      </c>
      <c r="C13" s="15">
        <f>'[1]MGM Grand Detroit'!R11</f>
        <v>44080621.519999892</v>
      </c>
      <c r="D13" s="16">
        <f>'[1]MGM Grand Detroit'!W11</f>
        <v>8639801.8209999986</v>
      </c>
      <c r="E13" s="14">
        <f>'[1]MotorCity Casino'!L11</f>
        <v>30295563.059999909</v>
      </c>
      <c r="F13" s="17">
        <f>'[1]MotorCity Casino'!R11</f>
        <v>27266006.749999911</v>
      </c>
      <c r="G13" s="16">
        <f>'[1]MotorCity Casino'!W11</f>
        <v>5344137.3229999999</v>
      </c>
      <c r="H13" s="14">
        <f>[1]Greektown_Penn!L11</f>
        <v>3568316.5400000066</v>
      </c>
      <c r="I13" s="17">
        <f>[1]Greektown_Penn!R11</f>
        <v>3211484.8900000066</v>
      </c>
      <c r="J13" s="16">
        <f>[1]Greektown_Penn!W11</f>
        <v>629451.03899999999</v>
      </c>
      <c r="K13" s="14">
        <f>'[1]Bay Mills Indian Community'!L11</f>
        <v>28650253.469999909</v>
      </c>
      <c r="L13" s="15">
        <f>'[1]Bay Mills Indian Community'!R11</f>
        <v>25785228.119999908</v>
      </c>
      <c r="M13" s="16">
        <f>'[1]Bay Mills Indian Community'!W11</f>
        <v>5775891.0960000008</v>
      </c>
      <c r="N13" s="14">
        <f>[1]FireKeepers!$L11</f>
        <v>1576611.0799999982</v>
      </c>
      <c r="O13" s="17">
        <f>[1]FireKeepers!R11</f>
        <v>1418949.9799999981</v>
      </c>
      <c r="P13" s="16">
        <f>[1]FireKeepers!W11</f>
        <v>280758.03200000001</v>
      </c>
      <c r="Q13" s="14">
        <f>'[1]Grnd Traverse Band of Otta &amp; Ch'!$L11</f>
        <v>6881367.9799999893</v>
      </c>
      <c r="R13" s="17">
        <f>'[1]Grnd Traverse Band of Otta &amp; Ch'!R11</f>
        <v>6193231.1799999895</v>
      </c>
      <c r="S13" s="16">
        <f>'[1]Grnd Traverse Band of Otta &amp; Ch'!W11</f>
        <v>1387283.784</v>
      </c>
      <c r="T13" s="14">
        <f>'[1]Gun Lake Band'!L11</f>
        <v>1816652.900000006</v>
      </c>
      <c r="U13" s="17">
        <f>'[1]Gun Lake Band'!R11</f>
        <v>1634987.6100000059</v>
      </c>
      <c r="V13" s="16">
        <f>'[1]Gun Lake Band'!W11</f>
        <v>340074.60000000003</v>
      </c>
      <c r="W13" s="14">
        <f>'[1]Hannahville Indian Community'!L11</f>
        <v>1217891.9499999955</v>
      </c>
      <c r="X13" s="17">
        <f>'[1]Hannahville Indian Community'!R11</f>
        <v>1094537.9499999955</v>
      </c>
      <c r="Y13" s="16">
        <f>'[1]Hannahville Indian Community'!W11</f>
        <v>192638.68000000002</v>
      </c>
      <c r="Z13" s="14">
        <f>'[1]Keweenaw Bay Indian Community'!L11</f>
        <v>7147097.8299999833</v>
      </c>
      <c r="AA13" s="17">
        <f>'[1]Keweenaw Bay Indian Community'!R11</f>
        <v>6432388.049999983</v>
      </c>
      <c r="AB13" s="16">
        <f>'[1]Keweenaw Bay Indian Community'!W11</f>
        <v>1440854.92</v>
      </c>
      <c r="AC13" s="1">
        <f>'[1]Lac Vieux'!L11</f>
        <v>1330504.6699999943</v>
      </c>
      <c r="AD13" s="2">
        <f>'[1]Lac Vieux'!R11</f>
        <v>1197454.2099999944</v>
      </c>
      <c r="AE13" s="3">
        <f>'[1]Lac Vieux'!W11</f>
        <v>223175.86400000003</v>
      </c>
      <c r="AF13" s="18">
        <f>'[1]Little River Band of Ottawa Ind'!L11</f>
        <v>9141890.7899999749</v>
      </c>
      <c r="AG13" s="19">
        <f>'[1]Little River Band of Ottawa Ind'!R11</f>
        <v>8227701.7099999748</v>
      </c>
      <c r="AH13" s="20">
        <f>'[1]Little River Band of Ottawa Ind'!W11</f>
        <v>1843005.1840000001</v>
      </c>
      <c r="AI13" s="18">
        <f>'[1]Little Traverse Bay Band of Oda'!L11</f>
        <v>2976648.7800000012</v>
      </c>
      <c r="AJ13" s="19">
        <f>'[1]Little Traverse Bay Band of Oda'!R11</f>
        <v>2678983.9000000013</v>
      </c>
      <c r="AK13" s="20">
        <f>'[1]Little Traverse Bay Band of Oda'!W11</f>
        <v>600092.39199999999</v>
      </c>
      <c r="AL13" s="18">
        <f>'[1]Pokagon Band of Potawatomi Ind'!L11</f>
        <v>3406547.9099999964</v>
      </c>
      <c r="AM13" s="19">
        <f>'[1]Pokagon Band of Potawatomi Ind'!R11</f>
        <v>3065893.1199999964</v>
      </c>
      <c r="AN13" s="20">
        <f>'[1]Pokagon Band of Potawatomi Ind'!W11</f>
        <v>686760.05599999998</v>
      </c>
      <c r="AO13" s="18">
        <f>'[1]Soaring Eagle Gaming'!L11</f>
        <v>2727427.3900000006</v>
      </c>
      <c r="AP13" s="19">
        <f>'[1]Soaring Eagle Gaming'!R11</f>
        <v>2454684.6500000004</v>
      </c>
      <c r="AQ13" s="20">
        <f>'[1]Soaring Eagle Gaming'!W11</f>
        <v>549849.36</v>
      </c>
      <c r="AR13" s="18">
        <f>'[1]Sault Ste. Marie Tribe of Chipp'!L11</f>
        <v>3870268.5800000131</v>
      </c>
      <c r="AS13" s="19">
        <f>'[1]Sault Ste. Marie Tribe of Chipp'!R11</f>
        <v>3483241.7200000132</v>
      </c>
      <c r="AT13" s="20">
        <f>'[1]Sault Ste. Marie Tribe of Chipp'!W11</f>
        <v>780246.14400000009</v>
      </c>
      <c r="AU13" s="21">
        <f t="shared" ref="AU13" si="20">B13+E13+H13+K13+N13+Q13+T13+W13+Z13+AC13+AF13+AI13+AL13+AO13+AR13</f>
        <v>153585511.28999963</v>
      </c>
      <c r="AV13" s="21">
        <f t="shared" ref="AV13" si="21">C13+F13+I13+L13+O13+R13+U13+X13+AA13+AD13+AG13+AJ13+AM13+AP13+AS13</f>
        <v>138225395.35999966</v>
      </c>
      <c r="AW13" s="62">
        <f t="shared" ref="AW13" si="22">D13+G13+J13+M13+P13+S13+V13+Y13+AB13+AE13+AH13+AK13+AN13+AQ13+AT13</f>
        <v>28714020.295000006</v>
      </c>
      <c r="AX13" s="70">
        <f>'[1]All Operators reconciliation'!V10+'[1]All Operators reconciliation'!X10</f>
        <v>7194857.9214999974</v>
      </c>
      <c r="AY13" s="70">
        <f>'[1]All Operators reconciliation'!U10</f>
        <v>3525157.5279999999</v>
      </c>
    </row>
    <row r="14" spans="1:51" s="26" customFormat="1" ht="13.8" x14ac:dyDescent="0.3">
      <c r="A14" s="32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2"/>
      <c r="AX14" s="70"/>
      <c r="AY14" s="70"/>
    </row>
    <row r="15" spans="1:51" s="26" customFormat="1" ht="13.8" x14ac:dyDescent="0.3">
      <c r="A15" s="32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2"/>
      <c r="AX15" s="70"/>
      <c r="AY15" s="70"/>
    </row>
    <row r="16" spans="1:51" s="26" customFormat="1" ht="13.8" x14ac:dyDescent="0.3">
      <c r="A16" s="32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2"/>
      <c r="AX16" s="70"/>
      <c r="AY16" s="70"/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354343388.79999948</v>
      </c>
      <c r="C19" s="12">
        <f t="shared" ref="C19" si="23">SUM(C7:C18)</f>
        <v>318909049.91999948</v>
      </c>
      <c r="D19" s="4">
        <f t="shared" ref="D19:AY19" si="24">SUM(D7:D18)</f>
        <v>62030173.785999998</v>
      </c>
      <c r="E19" s="11">
        <f t="shared" si="24"/>
        <v>213190970.07000017</v>
      </c>
      <c r="F19" s="13">
        <f t="shared" ref="F19" si="25">SUM(F7:F18)</f>
        <v>191871873.06000012</v>
      </c>
      <c r="G19" s="4">
        <f t="shared" si="24"/>
        <v>37130887.107999995</v>
      </c>
      <c r="H19" s="11">
        <f t="shared" si="24"/>
        <v>26019904.569999918</v>
      </c>
      <c r="I19" s="13">
        <f t="shared" ref="I19" si="26">SUM(I7:I18)</f>
        <v>23417914.119999923</v>
      </c>
      <c r="J19" s="4">
        <f t="shared" si="24"/>
        <v>4113911.1719999993</v>
      </c>
      <c r="K19" s="11">
        <f t="shared" si="24"/>
        <v>195591985.7700001</v>
      </c>
      <c r="L19" s="12">
        <f t="shared" ref="L19" si="27">SUM(L7:L18)</f>
        <v>176032787.19000009</v>
      </c>
      <c r="M19" s="4">
        <f t="shared" si="24"/>
        <v>38887344.32</v>
      </c>
      <c r="N19" s="11">
        <f t="shared" ref="N19:P19" si="28">SUM(N7:N18)</f>
        <v>11688863.639999986</v>
      </c>
      <c r="O19" s="13">
        <f t="shared" si="28"/>
        <v>10519977.279999986</v>
      </c>
      <c r="P19" s="4">
        <f t="shared" si="28"/>
        <v>1836155.2720000003</v>
      </c>
      <c r="Q19" s="11">
        <f t="shared" si="24"/>
        <v>48708497.679999977</v>
      </c>
      <c r="R19" s="13">
        <f t="shared" ref="R19" si="29">SUM(R7:R18)</f>
        <v>43837647.899999984</v>
      </c>
      <c r="S19" s="4">
        <f t="shared" si="24"/>
        <v>9275633.1359999999</v>
      </c>
      <c r="T19" s="11">
        <f t="shared" ref="T19:V19" si="30">SUM(T7:T18)</f>
        <v>12927567.960000016</v>
      </c>
      <c r="U19" s="13">
        <f t="shared" si="30"/>
        <v>11634811.160000015</v>
      </c>
      <c r="V19" s="4">
        <f t="shared" si="30"/>
        <v>2068040.7200000002</v>
      </c>
      <c r="W19" s="11">
        <f t="shared" si="24"/>
        <v>8271739.6699999943</v>
      </c>
      <c r="X19" s="13">
        <f t="shared" ref="X19" si="31">SUM(X7:X18)</f>
        <v>7443000.8899999941</v>
      </c>
      <c r="Y19" s="4">
        <f t="shared" si="24"/>
        <v>1245968.1680000001</v>
      </c>
      <c r="Z19" s="11">
        <f t="shared" si="24"/>
        <v>48368402.099999964</v>
      </c>
      <c r="AA19" s="13">
        <f t="shared" ref="AA19" si="32">SUM(AA7:AA18)</f>
        <v>43531561.889999963</v>
      </c>
      <c r="AB19" s="4">
        <f t="shared" si="24"/>
        <v>9207069.8560000006</v>
      </c>
      <c r="AC19" s="11">
        <f t="shared" ref="AC19:AE19" si="33">SUM(AC7:AC18)</f>
        <v>9751661.6399999969</v>
      </c>
      <c r="AD19" s="13">
        <f t="shared" si="33"/>
        <v>8776495.4799999967</v>
      </c>
      <c r="AE19" s="4">
        <f t="shared" si="33"/>
        <v>1493087.1359999999</v>
      </c>
      <c r="AF19" s="11">
        <f t="shared" si="24"/>
        <v>60954364.869999968</v>
      </c>
      <c r="AG19" s="13">
        <f t="shared" ref="AG19" si="34">SUM(AG7:AG18)</f>
        <v>54858928.379999965</v>
      </c>
      <c r="AH19" s="4">
        <f t="shared" si="24"/>
        <v>11744399.968000002</v>
      </c>
      <c r="AI19" s="11">
        <f t="shared" si="24"/>
        <v>21161388.180000007</v>
      </c>
      <c r="AJ19" s="13">
        <f t="shared" ref="AJ19" si="35">SUM(AJ7:AJ18)</f>
        <v>19045249.360000007</v>
      </c>
      <c r="AK19" s="4">
        <f t="shared" si="24"/>
        <v>3722135.8560000001</v>
      </c>
      <c r="AL19" s="11">
        <f t="shared" ref="AL19:AQ19" si="36">SUM(AL7:AL18)</f>
        <v>24361636.899999999</v>
      </c>
      <c r="AM19" s="13">
        <f t="shared" si="36"/>
        <v>21925473.210000001</v>
      </c>
      <c r="AN19" s="4">
        <f t="shared" si="36"/>
        <v>4367306</v>
      </c>
      <c r="AO19" s="11">
        <f t="shared" si="36"/>
        <v>18753306.599999987</v>
      </c>
      <c r="AP19" s="13">
        <f t="shared" si="36"/>
        <v>16801535.319999985</v>
      </c>
      <c r="AQ19" s="4">
        <f t="shared" si="36"/>
        <v>3219543.912</v>
      </c>
      <c r="AR19" s="11">
        <f t="shared" si="24"/>
        <v>34112545.01000002</v>
      </c>
      <c r="AS19" s="13">
        <f t="shared" ref="AS19" si="37">SUM(AS7:AS18)</f>
        <v>31650981.330000021</v>
      </c>
      <c r="AT19" s="4">
        <f t="shared" si="24"/>
        <v>6545819.8160000006</v>
      </c>
      <c r="AU19" s="11">
        <f>SUM(AU7:AU18)</f>
        <v>1088206223.4599996</v>
      </c>
      <c r="AV19" s="12">
        <f t="shared" ref="AV19" si="38">SUM(AV7:AV18)</f>
        <v>980257286.48999953</v>
      </c>
      <c r="AW19" s="4">
        <f t="shared" si="24"/>
        <v>196887476.22600001</v>
      </c>
      <c r="AX19" s="67">
        <f t="shared" ref="AX19" si="39">SUM(AX7:AX18)</f>
        <v>50938187.777749985</v>
      </c>
      <c r="AY19" s="67">
        <f t="shared" si="24"/>
        <v>23403126.040000003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133" t="s">
        <v>82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am5hunaYKOLcnHykoXIHZfyDgF29dIkO/Zv/XepAPn0F24YYvYC3MHiShtZEvixbc+w26zu1q2lAnDERlBf32g==" saltValue="G7lnXJw8L7Wbzu3osSSPog==" spinCount="100000" sheet="1" selectLockedCells="1" selectUnlockedCells="1"/>
  <mergeCells count="69">
    <mergeCell ref="AL4:AN4"/>
    <mergeCell ref="AC5:AE5"/>
    <mergeCell ref="AF5:AH5"/>
    <mergeCell ref="AI5:AK5"/>
    <mergeCell ref="AL5:AN5"/>
    <mergeCell ref="AC4:AE4"/>
    <mergeCell ref="AF4:AH4"/>
    <mergeCell ref="AI4:AK4"/>
    <mergeCell ref="C22:M22"/>
    <mergeCell ref="C23:W23"/>
    <mergeCell ref="W5:Y5"/>
    <mergeCell ref="Z5:AB5"/>
    <mergeCell ref="C21:M21"/>
    <mergeCell ref="Q5:S5"/>
    <mergeCell ref="T5:V5"/>
    <mergeCell ref="T4:V4"/>
    <mergeCell ref="W4:Y4"/>
    <mergeCell ref="Z4:AB4"/>
    <mergeCell ref="B5:D5"/>
    <mergeCell ref="E5:G5"/>
    <mergeCell ref="H5:J5"/>
    <mergeCell ref="K5:M5"/>
    <mergeCell ref="N5:P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75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75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60"/>
      <c r="AY3" s="16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60"/>
      <c r="AY4" s="16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41">
        <v>44218</v>
      </c>
      <c r="R5" s="142"/>
      <c r="S5" s="143"/>
      <c r="T5" s="144">
        <v>44309</v>
      </c>
      <c r="U5" s="145"/>
      <c r="V5" s="146"/>
      <c r="W5" s="135">
        <v>44218</v>
      </c>
      <c r="X5" s="136"/>
      <c r="Y5" s="137"/>
      <c r="Z5" s="138">
        <v>44218</v>
      </c>
      <c r="AA5" s="139"/>
      <c r="AB5" s="140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133" t="s">
        <v>51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133" t="s">
        <v>80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133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2023-08-15T11:53:36Z</dcterms:modified>
</cp:coreProperties>
</file>