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95D5D5ED-3131-46EE-9F37-8BC521F824A7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108" yWindow="-108" windowWidth="23256" windowHeight="12576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C9" i="5"/>
  <c r="D9" i="5"/>
  <c r="E9" i="5"/>
  <c r="W9" i="5" s="1"/>
  <c r="F9" i="5"/>
  <c r="G9" i="5"/>
  <c r="H9" i="5"/>
  <c r="V9" i="5" s="1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V8" i="5" s="1"/>
  <c r="I8" i="5"/>
  <c r="W8" i="5" s="1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V7" i="5" s="1"/>
  <c r="E7" i="5"/>
  <c r="F7" i="5"/>
  <c r="G7" i="5"/>
  <c r="H7" i="5"/>
  <c r="I7" i="5"/>
  <c r="W7" i="5" s="1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W6" i="5" l="1"/>
  <c r="V6" i="5"/>
  <c r="W5" i="5"/>
  <c r="V5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V3" i="5"/>
  <c r="F3" i="5"/>
  <c r="H3" i="5" s="1"/>
  <c r="J3" i="5" s="1"/>
  <c r="L3" i="5" s="1"/>
  <c r="N3" i="5" s="1"/>
  <c r="P3" i="5" s="1"/>
  <c r="R3" i="5" s="1"/>
  <c r="T3" i="5" s="1"/>
  <c r="E3" i="5"/>
  <c r="G3" i="5" s="1"/>
  <c r="I3" i="5" s="1"/>
  <c r="K3" i="5" s="1"/>
  <c r="M3" i="5" s="1"/>
  <c r="O3" i="5" s="1"/>
  <c r="Q3" i="5" s="1"/>
  <c r="S3" i="5" s="1"/>
  <c r="U3" i="5" s="1"/>
  <c r="D3" i="5"/>
  <c r="V4" i="5" l="1"/>
  <c r="J16" i="5"/>
  <c r="R16" i="5"/>
  <c r="W4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W16" i="5" l="1"/>
  <c r="V15" i="4"/>
  <c r="V16" i="5"/>
  <c r="W15" i="4"/>
  <c r="W14" i="4"/>
  <c r="V14" i="4"/>
  <c r="W10" i="4"/>
  <c r="V10" i="4"/>
  <c r="W13" i="4"/>
  <c r="V13" i="4"/>
  <c r="N16" i="4"/>
  <c r="V6" i="4"/>
  <c r="W9" i="4"/>
  <c r="W11" i="4"/>
  <c r="T16" i="4"/>
  <c r="D16" i="4"/>
  <c r="W7" i="4"/>
  <c r="W6" i="4"/>
  <c r="V9" i="4"/>
  <c r="V11" i="4"/>
  <c r="E16" i="4"/>
  <c r="V5" i="4"/>
  <c r="V4" i="4"/>
  <c r="W8" i="4"/>
  <c r="U16" i="4"/>
  <c r="I16" i="4"/>
  <c r="W5" i="4"/>
  <c r="R16" i="4"/>
  <c r="V8" i="4"/>
  <c r="F16" i="4"/>
  <c r="M16" i="4"/>
  <c r="V7" i="4"/>
  <c r="W4" i="4"/>
  <c r="G16" i="4"/>
  <c r="P16" i="4"/>
  <c r="B16" i="4"/>
  <c r="L16" i="4"/>
  <c r="O16" i="4"/>
  <c r="S16" i="4"/>
  <c r="K16" i="4"/>
  <c r="C16" i="4"/>
  <c r="Q16" i="4"/>
  <c r="H16" i="4"/>
  <c r="J16" i="4"/>
  <c r="W12" i="4"/>
  <c r="V12" i="4"/>
  <c r="W16" i="4" l="1"/>
  <c r="V16" i="4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<sst xmlns="http://schemas.openxmlformats.org/spreadsheetml/2006/main" count="64" uniqueCount="33">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</sst>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scal Year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K50">
            <v>276454.34999999998</v>
          </cell>
          <cell r="L50">
            <v>23222.17</v>
          </cell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K51">
            <v>131584.09</v>
          </cell>
          <cell r="L51">
            <v>11053.06</v>
          </cell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K52">
            <v>2339.0100000000002</v>
          </cell>
          <cell r="L52">
            <v>196.48</v>
          </cell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K53">
            <v>2739.02</v>
          </cell>
          <cell r="L53">
            <v>230.08</v>
          </cell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K54">
            <v>-330867.26</v>
          </cell>
          <cell r="L54">
            <v>-27792.85</v>
          </cell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K64">
            <v>106702.75</v>
          </cell>
          <cell r="L64">
            <v>8963.0300000000007</v>
          </cell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K65">
            <v>-50724.52</v>
          </cell>
          <cell r="L65">
            <v>-4260.8599999999997</v>
          </cell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K66">
            <v>6516.93</v>
          </cell>
          <cell r="L66">
            <v>547.41999999999996</v>
          </cell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K67">
            <v>24354.95</v>
          </cell>
          <cell r="L67">
            <v>2045.82</v>
          </cell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K68">
            <v>46011</v>
          </cell>
          <cell r="L68">
            <v>3864.92</v>
          </cell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K69">
            <v>50255.29</v>
          </cell>
          <cell r="L69">
            <v>4221.4399999999996</v>
          </cell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W19"/>
  <sheetViews>
    <sheetView tabSelected="1" zoomScaleNormal="100" workbookViewId="0">
      <selection activeCell="A2" sqref="A2"/>
    </sheetView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3" width="17.33203125" customWidth="1"/>
    <col min="27" max="27" width="16.88671875" bestFit="1" customWidth="1"/>
  </cols>
  <sheetData>
    <row r="1" spans="1:23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 t="shared" ref="V4:W6" si="1">B4+D4+F4+H4+J4+L4+N4+P4+R4+T4</f>
        <v>2913076.2899999996</v>
      </c>
      <c r="W4" s="9">
        <f t="shared" si="1"/>
        <v>244698.40999999997</v>
      </c>
    </row>
    <row r="5" spans="1:23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 t="shared" si="1"/>
        <v>1790762.32</v>
      </c>
      <c r="W5" s="9">
        <f t="shared" si="1"/>
        <v>150424.03999999998</v>
      </c>
    </row>
    <row r="6" spans="1:23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 t="shared" si="1"/>
        <v>2113142</v>
      </c>
      <c r="W6" s="9">
        <f t="shared" si="1"/>
        <v>177503.94</v>
      </c>
    </row>
    <row r="7" spans="1:23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 t="shared" ref="V7" si="2">B7+D7+F7+H7+J7+L7+N7+P7+R7+T7</f>
        <v>2085760.5</v>
      </c>
      <c r="W7" s="9">
        <f t="shared" ref="W7" si="3">C7+E7+G7+I7+K7+M7+O7+Q7+S7+U7</f>
        <v>175203.89</v>
      </c>
    </row>
    <row r="8" spans="1:23" x14ac:dyDescent="0.3">
      <c r="A8" s="18" t="s">
        <v>18</v>
      </c>
      <c r="B8" s="28">
        <f>[1]Summary!B68</f>
        <v>202122.94</v>
      </c>
      <c r="C8" s="8">
        <f>[1]Summary!C68</f>
        <v>16978.330000000002</v>
      </c>
      <c r="D8" s="8">
        <f>[1]Summary!$E68</f>
        <v>412013.48</v>
      </c>
      <c r="E8" s="8">
        <f>[1]Summary!$F68</f>
        <v>34609.129999999997</v>
      </c>
      <c r="F8" s="26">
        <f>[1]Summary!$H68</f>
        <v>0</v>
      </c>
      <c r="G8" s="26">
        <f>[1]Summary!$I68</f>
        <v>0</v>
      </c>
      <c r="H8" s="8">
        <f>[1]Summary!$K68</f>
        <v>46011</v>
      </c>
      <c r="I8" s="8">
        <f>[1]Summary!$L68</f>
        <v>3864.92</v>
      </c>
      <c r="J8" s="26">
        <f>[1]Summary!$P68</f>
        <v>0</v>
      </c>
      <c r="K8" s="26">
        <f>[1]Summary!$Q68</f>
        <v>0</v>
      </c>
      <c r="L8" s="26">
        <f>[1]Summary!$U68</f>
        <v>0</v>
      </c>
      <c r="M8" s="26">
        <f>[1]Summary!$V68</f>
        <v>0</v>
      </c>
      <c r="N8" s="26">
        <f>[1]Summary!$Z68</f>
        <v>0</v>
      </c>
      <c r="O8" s="26">
        <f>[1]Summary!$AA68</f>
        <v>0</v>
      </c>
      <c r="P8" s="8">
        <f>[1]Summary!$AC68</f>
        <v>7310.94</v>
      </c>
      <c r="Q8" s="8">
        <f>[1]Summary!$AD68</f>
        <v>614.12</v>
      </c>
      <c r="R8" s="8">
        <f>[1]Summary!$AF68</f>
        <v>1183918.17</v>
      </c>
      <c r="S8" s="8">
        <f>[1]Summary!$AG68</f>
        <v>99449.13</v>
      </c>
      <c r="T8" s="8">
        <f>[1]Summary!$AJ68</f>
        <v>279.86</v>
      </c>
      <c r="U8" s="8">
        <f>[1]Summary!$AK68</f>
        <v>23.51</v>
      </c>
      <c r="V8" s="8">
        <f t="shared" ref="V8" si="4">B8+D8+F8+H8+J8+L8+N8+P8+R8+T8</f>
        <v>1851656.39</v>
      </c>
      <c r="W8" s="9">
        <f t="shared" ref="W8" si="5">C8+E8+G8+I8+K8+M8+O8+Q8+S8+U8</f>
        <v>155539.14000000001</v>
      </c>
    </row>
    <row r="9" spans="1:23" x14ac:dyDescent="0.3">
      <c r="A9" s="18" t="s">
        <v>19</v>
      </c>
      <c r="B9" s="28">
        <f>[1]Summary!B69</f>
        <v>139690.15</v>
      </c>
      <c r="C9" s="8">
        <f>[1]Summary!C69</f>
        <v>11733.97</v>
      </c>
      <c r="D9" s="8">
        <f>[1]Summary!$E69</f>
        <v>360531.19</v>
      </c>
      <c r="E9" s="8">
        <f>[1]Summary!$F69</f>
        <v>30284.62</v>
      </c>
      <c r="F9" s="26">
        <f>[1]Summary!$H69</f>
        <v>0</v>
      </c>
      <c r="G9" s="26">
        <f>[1]Summary!$I69</f>
        <v>0</v>
      </c>
      <c r="H9" s="8">
        <f>[1]Summary!$K69</f>
        <v>50255.29</v>
      </c>
      <c r="I9" s="8">
        <f>[1]Summary!$L69</f>
        <v>4221.4399999999996</v>
      </c>
      <c r="J9" s="26">
        <f>[1]Summary!$P69</f>
        <v>0</v>
      </c>
      <c r="K9" s="26">
        <f>[1]Summary!$Q69</f>
        <v>0</v>
      </c>
      <c r="L9" s="26">
        <f>[1]Summary!$U69</f>
        <v>0</v>
      </c>
      <c r="M9" s="26">
        <f>[1]Summary!$V69</f>
        <v>0</v>
      </c>
      <c r="N9" s="26">
        <f>[1]Summary!$Z69</f>
        <v>0</v>
      </c>
      <c r="O9" s="26">
        <f>[1]Summary!$AA69</f>
        <v>0</v>
      </c>
      <c r="P9" s="8">
        <f>[1]Summary!$AC69</f>
        <v>6242.33</v>
      </c>
      <c r="Q9" s="8">
        <f>[1]Summary!$AD69</f>
        <v>524.36</v>
      </c>
      <c r="R9" s="8">
        <f>[1]Summary!$AF69</f>
        <v>837427.41</v>
      </c>
      <c r="S9" s="8">
        <f>[1]Summary!$AG69</f>
        <v>70343.899999999994</v>
      </c>
      <c r="T9" s="8">
        <f>[1]Summary!$AJ69</f>
        <v>105.07</v>
      </c>
      <c r="U9" s="8">
        <f>[1]Summary!$AK69</f>
        <v>8.83</v>
      </c>
      <c r="V9" s="8">
        <f t="shared" ref="V9" si="6">B9+D9+F9+H9+J9+L9+N9+P9+R9+T9</f>
        <v>1394251.4400000002</v>
      </c>
      <c r="W9" s="9">
        <f t="shared" ref="W9" si="7">C9+E9+G9+I9+K9+M9+O9+Q9+S9+U9</f>
        <v>117117.12</v>
      </c>
    </row>
    <row r="10" spans="1:23" x14ac:dyDescent="0.3">
      <c r="A10" s="18" t="s">
        <v>20</v>
      </c>
      <c r="B10" s="2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x14ac:dyDescent="0.3">
      <c r="A11" s="18" t="s">
        <v>21</v>
      </c>
      <c r="B11" s="2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3">
      <c r="A12" s="18" t="s">
        <v>22</v>
      </c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5" thickBot="1" x14ac:dyDescent="0.35">
      <c r="A16" s="23" t="s">
        <v>12</v>
      </c>
      <c r="B16" s="20">
        <f t="shared" ref="B16:W16" si="8">SUM(B4:B15)</f>
        <v>1188142.0899999999</v>
      </c>
      <c r="C16" s="24">
        <f t="shared" si="8"/>
        <v>99803.94</v>
      </c>
      <c r="D16" s="25">
        <f t="shared" si="8"/>
        <v>2742416.25</v>
      </c>
      <c r="E16" s="24">
        <f t="shared" si="8"/>
        <v>230362.97</v>
      </c>
      <c r="F16" s="25">
        <f t="shared" si="8"/>
        <v>0</v>
      </c>
      <c r="G16" s="24">
        <f t="shared" si="8"/>
        <v>0</v>
      </c>
      <c r="H16" s="25">
        <f t="shared" si="8"/>
        <v>183116.4</v>
      </c>
      <c r="I16" s="24">
        <f t="shared" si="8"/>
        <v>15381.77</v>
      </c>
      <c r="J16" s="25">
        <f t="shared" si="8"/>
        <v>0</v>
      </c>
      <c r="K16" s="24">
        <f t="shared" si="8"/>
        <v>0</v>
      </c>
      <c r="L16" s="25">
        <f t="shared" si="8"/>
        <v>0</v>
      </c>
      <c r="M16" s="24">
        <f t="shared" si="8"/>
        <v>0</v>
      </c>
      <c r="N16" s="25">
        <f t="shared" si="8"/>
        <v>0</v>
      </c>
      <c r="O16" s="24">
        <f t="shared" si="8"/>
        <v>0</v>
      </c>
      <c r="P16" s="24">
        <f t="shared" si="8"/>
        <v>71705.06</v>
      </c>
      <c r="Q16" s="24">
        <f t="shared" si="8"/>
        <v>6023.24</v>
      </c>
      <c r="R16" s="24">
        <f t="shared" si="8"/>
        <v>7936335.3300000001</v>
      </c>
      <c r="S16" s="24">
        <f t="shared" si="8"/>
        <v>666652.18000000005</v>
      </c>
      <c r="T16" s="24">
        <f t="shared" si="8"/>
        <v>26933.809999999998</v>
      </c>
      <c r="U16" s="24">
        <f t="shared" si="8"/>
        <v>2262.44</v>
      </c>
      <c r="V16" s="25">
        <f t="shared" si="8"/>
        <v>12148648.939999999</v>
      </c>
      <c r="W16" s="21">
        <f t="shared" si="8"/>
        <v>1020486.5399999999</v>
      </c>
    </row>
    <row r="17" spans="1:23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EMo6AT8Wl0UyfpcEnyAS9KD5eCBN5OEPDgtLvbAkvcexG3GcAVblyQCy5LMuEXjsYbH5H5RucYn9qOJhjdxuEg==" saltValue="keLjlIMveTp4hgK0t5Q3gQ==" spinCount="100000" sheet="1" selectLockedCells="1" selectUnlockedCells="1"/>
  <mergeCells count="14">
    <mergeCell ref="T2:U2"/>
    <mergeCell ref="V2:W2"/>
    <mergeCell ref="B19:C19"/>
    <mergeCell ref="B17:J17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2" t="s">
        <v>27</v>
      </c>
      <c r="O2" s="52"/>
      <c r="P2" s="53" t="s">
        <v>26</v>
      </c>
      <c r="Q2" s="53"/>
      <c r="R2" s="54" t="s">
        <v>28</v>
      </c>
      <c r="S2" s="55"/>
      <c r="T2" s="50" t="s">
        <v>30</v>
      </c>
      <c r="U2" s="5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 t="shared" ref="V4:W6" si="1">B4+D4+F4+H4+J4+L4+N4+P4+R4+T4</f>
        <v>1714097.89</v>
      </c>
      <c r="W4" s="9">
        <f t="shared" si="1"/>
        <v>143984.20999999996</v>
      </c>
    </row>
    <row r="5" spans="1:23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 t="shared" si="1"/>
        <v>1051492.71</v>
      </c>
      <c r="W5" s="9">
        <f t="shared" si="1"/>
        <v>88325.409999999989</v>
      </c>
    </row>
    <row r="6" spans="1:23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 t="shared" si="1"/>
        <v>984560.4800000001</v>
      </c>
      <c r="W6" s="9">
        <f t="shared" si="1"/>
        <v>82703.069999999992</v>
      </c>
    </row>
    <row r="7" spans="1:23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 t="shared" ref="V7" si="2">B7+D7+F7+H7+J7+L7+N7+P7+R7+T7</f>
        <v>1317286.07</v>
      </c>
      <c r="W7" s="9">
        <f t="shared" ref="W7" si="3">C7+E7+G7+I7+K7+M7+O7+Q7+S7+U7</f>
        <v>110652.03</v>
      </c>
    </row>
    <row r="8" spans="1:23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 t="shared" ref="V8" si="4">B8+D8+F8+H8+J8+L8+N8+P8+R8+T8</f>
        <v>1344812.5199999998</v>
      </c>
      <c r="W8" s="9">
        <f t="shared" ref="W8" si="5">C8+E8+G8+I8+K8+M8+O8+Q8+S8+U8</f>
        <v>112964.25000000001</v>
      </c>
    </row>
    <row r="9" spans="1:23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 t="shared" ref="V9" si="6">B9+D9+F9+H9+J9+L9+N9+P9+R9+T9</f>
        <v>1000741.43</v>
      </c>
      <c r="W9" s="9">
        <f t="shared" ref="W9" si="7">C9+E9+G9+I9+K9+M9+O9+Q9+S9+U9</f>
        <v>84062.28</v>
      </c>
    </row>
    <row r="10" spans="1:23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 t="shared" ref="V10" si="8">B10+D10+F10+H10+J10+L10+N10+P10+R10+T10</f>
        <v>1117252.27</v>
      </c>
      <c r="W10" s="9">
        <f t="shared" ref="W10" si="9">C10+E10+G10+I10+K10+M10+O10+Q10+S10+U10</f>
        <v>93849.180000000008</v>
      </c>
    </row>
    <row r="11" spans="1:23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 t="shared" ref="V11" si="10">B11+D11+F11+H11+J11+L11+N11+P11+R11+T11</f>
        <v>1201956.74</v>
      </c>
      <c r="W11" s="9">
        <f t="shared" ref="W11" si="11">C11+E11+G11+I11+K11+M11+O11+Q11+S11+U11</f>
        <v>100964.36999999998</v>
      </c>
    </row>
    <row r="12" spans="1:23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 t="shared" ref="V12" si="12">B12+D12+F12+H12+J12+L12+N12+P12+R12+T12</f>
        <v>1508556.2899999998</v>
      </c>
      <c r="W12" s="9">
        <f t="shared" ref="W12" si="13">C12+E12+G12+I12+K12+M12+O12+Q12+S12+U12</f>
        <v>126718.73999999999</v>
      </c>
    </row>
    <row r="13" spans="1:23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 t="shared" ref="V13" si="14">B13+D13+F13+H13+J13+L13+N13+P13+R13+T13</f>
        <v>1774700.4300000002</v>
      </c>
      <c r="W13" s="9">
        <f t="shared" ref="W13" si="15">C13+E13+G13+I13+K13+M13+O13+Q13+S13+U13</f>
        <v>149074.84</v>
      </c>
    </row>
    <row r="14" spans="1:23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 t="shared" ref="V14" si="16">B14+D14+F14+H14+J14+L14+N14+P14+R14+T14</f>
        <v>2241504.1200000006</v>
      </c>
      <c r="W14" s="9">
        <f t="shared" ref="W14" si="17">C14+E14+G14+I14+K14+M14+O14+Q14+S14+U14</f>
        <v>188286.36000000002</v>
      </c>
    </row>
    <row r="15" spans="1:23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 t="shared" ref="V15" si="18">B15+D15+F15+H15+J15+L15+N15+P15+R15+T15</f>
        <v>1587191.76</v>
      </c>
      <c r="W15" s="9">
        <f t="shared" ref="W15" si="19">C15+E15+G15+I15+K15+M15+O15+Q15+S15+U15</f>
        <v>133324.09999999998</v>
      </c>
    </row>
    <row r="16" spans="1:23" ht="15" thickBot="1" x14ac:dyDescent="0.35">
      <c r="A16" s="23" t="s">
        <v>12</v>
      </c>
      <c r="B16" s="20">
        <f t="shared" ref="B16:W16" si="20">SUM(B4:B15)</f>
        <v>3997281.0900000003</v>
      </c>
      <c r="C16" s="24">
        <f t="shared" si="20"/>
        <v>335771.62000000005</v>
      </c>
      <c r="D16" s="25">
        <f t="shared" si="20"/>
        <v>7902428.8700000001</v>
      </c>
      <c r="E16" s="24">
        <f t="shared" si="20"/>
        <v>663804.03</v>
      </c>
      <c r="F16" s="25">
        <f t="shared" si="20"/>
        <v>14878.700000000003</v>
      </c>
      <c r="G16" s="24">
        <f t="shared" si="20"/>
        <v>1249.8</v>
      </c>
      <c r="H16" s="25">
        <f t="shared" si="20"/>
        <v>358124.04999999993</v>
      </c>
      <c r="I16" s="24">
        <f t="shared" si="20"/>
        <v>30082.440000000002</v>
      </c>
      <c r="J16" s="25">
        <f t="shared" si="20"/>
        <v>-24417.23</v>
      </c>
      <c r="K16" s="24">
        <f t="shared" si="20"/>
        <v>-2051.04</v>
      </c>
      <c r="L16" s="25">
        <f t="shared" si="20"/>
        <v>101983.46</v>
      </c>
      <c r="M16" s="24">
        <f t="shared" si="20"/>
        <v>8566.61</v>
      </c>
      <c r="N16" s="25">
        <f t="shared" si="20"/>
        <v>35901.1</v>
      </c>
      <c r="O16" s="24">
        <f t="shared" si="20"/>
        <v>3015.6899999999996</v>
      </c>
      <c r="P16" s="24">
        <f t="shared" si="20"/>
        <v>35301.1</v>
      </c>
      <c r="Q16" s="24">
        <f t="shared" si="20"/>
        <v>2965.29</v>
      </c>
      <c r="R16" s="24">
        <f t="shared" si="20"/>
        <v>4373200.1500000004</v>
      </c>
      <c r="S16" s="24">
        <f t="shared" si="20"/>
        <v>367348.81</v>
      </c>
      <c r="T16" s="24">
        <f t="shared" si="20"/>
        <v>49471.42</v>
      </c>
      <c r="U16" s="24">
        <f t="shared" si="20"/>
        <v>4155.5899999999992</v>
      </c>
      <c r="V16" s="25">
        <f t="shared" si="20"/>
        <v>16844152.710000001</v>
      </c>
      <c r="W16" s="21">
        <f t="shared" si="20"/>
        <v>1414908.8400000003</v>
      </c>
    </row>
    <row r="17" spans="1:23" x14ac:dyDescent="0.3">
      <c r="A17" s="10" t="s">
        <v>13</v>
      </c>
      <c r="B17" s="56" t="s">
        <v>31</v>
      </c>
      <c r="C17" s="56"/>
      <c r="D17" s="56"/>
      <c r="E17" s="56"/>
      <c r="F17" s="56"/>
      <c r="G17" s="56"/>
      <c r="H17" s="56"/>
      <c r="I17" s="56"/>
      <c r="J17" s="56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Qn8BcoE9xQTZvzt1F/+XdRrL4fMTJaJb5yjXPluvcScdDzZnIf1RY2F/tjCMkGRdDzICd1P43oEABLuzRZiG+Q==" saltValue="hWMLNr2/2zNfkBPCWkY3N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2023-08-14T19:36:03Z</dcterms:modified>
</cp:coreProperties>
</file>