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B27AEDF0-86C7-467D-B635-6BE675AB6E9F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108" yWindow="-108" windowWidth="23256" windowHeight="12576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5" l="1"/>
  <c r="C8" i="5"/>
  <c r="D8" i="5"/>
  <c r="E8" i="5"/>
  <c r="F8" i="5"/>
  <c r="G8" i="5"/>
  <c r="H8" i="5"/>
  <c r="V8" i="5" s="1"/>
  <c r="I8" i="5"/>
  <c r="W8" i="5" s="1"/>
  <c r="J8" i="5"/>
  <c r="K8" i="5"/>
  <c r="L8" i="5"/>
  <c r="M8" i="5"/>
  <c r="N8" i="5"/>
  <c r="O8" i="5"/>
  <c r="P8" i="5"/>
  <c r="Q8" i="5"/>
  <c r="R8" i="5"/>
  <c r="S8" i="5"/>
  <c r="T8" i="5"/>
  <c r="U8" i="5"/>
  <c r="B7" i="5"/>
  <c r="C7" i="5"/>
  <c r="D7" i="5"/>
  <c r="E7" i="5"/>
  <c r="F7" i="5"/>
  <c r="G7" i="5"/>
  <c r="H7" i="5"/>
  <c r="I7" i="5"/>
  <c r="W7" i="5" s="1"/>
  <c r="J7" i="5"/>
  <c r="K7" i="5"/>
  <c r="L7" i="5"/>
  <c r="M7" i="5"/>
  <c r="N7" i="5"/>
  <c r="O7" i="5"/>
  <c r="P7" i="5"/>
  <c r="Q7" i="5"/>
  <c r="R7" i="5"/>
  <c r="S7" i="5"/>
  <c r="T7" i="5"/>
  <c r="U7" i="5"/>
  <c r="V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W6" i="5" l="1"/>
  <c r="V6" i="5"/>
  <c r="W5" i="5"/>
  <c r="V5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V3" i="5"/>
  <c r="F3" i="5"/>
  <c r="H3" i="5" s="1"/>
  <c r="J3" i="5" s="1"/>
  <c r="L3" i="5" s="1"/>
  <c r="N3" i="5" s="1"/>
  <c r="P3" i="5" s="1"/>
  <c r="R3" i="5" s="1"/>
  <c r="T3" i="5" s="1"/>
  <c r="E3" i="5"/>
  <c r="G3" i="5" s="1"/>
  <c r="I3" i="5" s="1"/>
  <c r="K3" i="5" s="1"/>
  <c r="M3" i="5" s="1"/>
  <c r="O3" i="5" s="1"/>
  <c r="Q3" i="5" s="1"/>
  <c r="S3" i="5" s="1"/>
  <c r="U3" i="5" s="1"/>
  <c r="D3" i="5"/>
  <c r="V4" i="5" l="1"/>
  <c r="J16" i="5"/>
  <c r="R16" i="5"/>
  <c r="W4" i="5"/>
  <c r="B16" i="5"/>
  <c r="C16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W16" i="5" l="1"/>
  <c r="V15" i="4"/>
  <c r="V16" i="5"/>
  <c r="W15" i="4"/>
  <c r="W14" i="4"/>
  <c r="V14" i="4"/>
  <c r="W10" i="4"/>
  <c r="V10" i="4"/>
  <c r="W13" i="4"/>
  <c r="V13" i="4"/>
  <c r="N16" i="4"/>
  <c r="V6" i="4"/>
  <c r="W9" i="4"/>
  <c r="W11" i="4"/>
  <c r="T16" i="4"/>
  <c r="D16" i="4"/>
  <c r="W7" i="4"/>
  <c r="W6" i="4"/>
  <c r="V9" i="4"/>
  <c r="V11" i="4"/>
  <c r="E16" i="4"/>
  <c r="V5" i="4"/>
  <c r="V4" i="4"/>
  <c r="W8" i="4"/>
  <c r="U16" i="4"/>
  <c r="I16" i="4"/>
  <c r="W5" i="4"/>
  <c r="R16" i="4"/>
  <c r="V8" i="4"/>
  <c r="F16" i="4"/>
  <c r="M16" i="4"/>
  <c r="V7" i="4"/>
  <c r="W4" i="4"/>
  <c r="G16" i="4"/>
  <c r="P16" i="4"/>
  <c r="B16" i="4"/>
  <c r="L16" i="4"/>
  <c r="O16" i="4"/>
  <c r="S16" i="4"/>
  <c r="K16" i="4"/>
  <c r="C16" i="4"/>
  <c r="Q16" i="4"/>
  <c r="H16" i="4"/>
  <c r="J16" i="4"/>
  <c r="W12" i="4"/>
  <c r="V12" i="4"/>
  <c r="W16" i="4" l="1"/>
  <c r="V16" i="4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<sst xmlns="http://schemas.openxmlformats.org/spreadsheetml/2006/main" count="64" uniqueCount="33">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</sst>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4" fontId="10" fillId="0" borderId="0" xfId="2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Fiscal Year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P49"/>
          <cell r="Q49"/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H50"/>
          <cell r="I50"/>
          <cell r="K50">
            <v>276454.34999999998</v>
          </cell>
          <cell r="L50">
            <v>23222.17</v>
          </cell>
          <cell r="P50"/>
          <cell r="Q50"/>
          <cell r="U50"/>
          <cell r="V50"/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H51"/>
          <cell r="I51"/>
          <cell r="K51">
            <v>131584.09</v>
          </cell>
          <cell r="L51">
            <v>11053.06</v>
          </cell>
          <cell r="P51"/>
          <cell r="Q51"/>
          <cell r="U51"/>
          <cell r="V51"/>
          <cell r="Z51"/>
          <cell r="AA51"/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H52"/>
          <cell r="I52"/>
          <cell r="K52">
            <v>2339.0100000000002</v>
          </cell>
          <cell r="L52">
            <v>196.48</v>
          </cell>
          <cell r="P52"/>
          <cell r="Q52"/>
          <cell r="U52"/>
          <cell r="V52"/>
          <cell r="Z52"/>
          <cell r="AA52"/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H53"/>
          <cell r="I53"/>
          <cell r="K53">
            <v>2739.02</v>
          </cell>
          <cell r="L53">
            <v>230.08</v>
          </cell>
          <cell r="P53"/>
          <cell r="Q53"/>
          <cell r="U53"/>
          <cell r="V53"/>
          <cell r="Z53"/>
          <cell r="AA53"/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H54"/>
          <cell r="I54"/>
          <cell r="K54">
            <v>-330867.26</v>
          </cell>
          <cell r="L54">
            <v>-27792.85</v>
          </cell>
          <cell r="P54"/>
          <cell r="Q54"/>
          <cell r="U54"/>
          <cell r="V54"/>
          <cell r="Z54"/>
          <cell r="AA54"/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H64"/>
          <cell r="I64"/>
          <cell r="K64">
            <v>106702.75</v>
          </cell>
          <cell r="L64">
            <v>8963.0300000000007</v>
          </cell>
          <cell r="P64"/>
          <cell r="Q64"/>
          <cell r="U64"/>
          <cell r="V64"/>
          <cell r="Z64"/>
          <cell r="AA64"/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H65"/>
          <cell r="I65"/>
          <cell r="K65">
            <v>-50724.52</v>
          </cell>
          <cell r="L65">
            <v>-4260.8599999999997</v>
          </cell>
          <cell r="P65"/>
          <cell r="Q65"/>
          <cell r="U65"/>
          <cell r="V65"/>
          <cell r="Z65"/>
          <cell r="AA65"/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H66"/>
          <cell r="I66"/>
          <cell r="K66">
            <v>6516.93</v>
          </cell>
          <cell r="L66">
            <v>547.41999999999996</v>
          </cell>
          <cell r="P66"/>
          <cell r="Q66"/>
          <cell r="U66"/>
          <cell r="V66"/>
          <cell r="Z66"/>
          <cell r="AA66"/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H67"/>
          <cell r="I67"/>
          <cell r="K67">
            <v>24354.95</v>
          </cell>
          <cell r="L67">
            <v>2045.82</v>
          </cell>
          <cell r="P67"/>
          <cell r="Q67"/>
          <cell r="U67"/>
          <cell r="V67"/>
          <cell r="Z67"/>
          <cell r="AA67"/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</row>
        <row r="68">
          <cell r="B68">
            <v>202122.94</v>
          </cell>
          <cell r="C68">
            <v>16978.330000000002</v>
          </cell>
          <cell r="E68">
            <v>412013.48</v>
          </cell>
          <cell r="F68">
            <v>34609.129999999997</v>
          </cell>
          <cell r="H68"/>
          <cell r="I68"/>
          <cell r="K68">
            <v>46011</v>
          </cell>
          <cell r="L68">
            <v>3864.92</v>
          </cell>
          <cell r="P68"/>
          <cell r="Q68"/>
          <cell r="U68"/>
          <cell r="V68"/>
          <cell r="Z68"/>
          <cell r="AA68"/>
          <cell r="AC68">
            <v>7310.94</v>
          </cell>
          <cell r="AD68">
            <v>614.12</v>
          </cell>
          <cell r="AF68">
            <v>1183918.17</v>
          </cell>
          <cell r="AG68">
            <v>99449.13</v>
          </cell>
          <cell r="AJ68">
            <v>279.86</v>
          </cell>
          <cell r="AK68">
            <v>23.51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W19"/>
  <sheetViews>
    <sheetView tabSelected="1" topLeftCell="D1"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3" width="17.33203125" customWidth="1"/>
    <col min="27" max="27" width="16.88671875" bestFit="1" customWidth="1"/>
  </cols>
  <sheetData>
    <row r="1" spans="1:23" ht="18.600000000000001" thickBot="1" x14ac:dyDescent="0.4">
      <c r="A1" s="27"/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46" t="s">
        <v>27</v>
      </c>
      <c r="O2" s="46"/>
      <c r="P2" s="47" t="s">
        <v>26</v>
      </c>
      <c r="Q2" s="47"/>
      <c r="R2" s="48" t="s">
        <v>28</v>
      </c>
      <c r="S2" s="49"/>
      <c r="T2" s="30" t="s">
        <v>30</v>
      </c>
      <c r="U2" s="3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28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 t="shared" ref="V4:W6" si="1">B4+D4+F4+H4+J4+L4+N4+P4+R4+T4</f>
        <v>2913076.2899999996</v>
      </c>
      <c r="W4" s="9">
        <f t="shared" si="1"/>
        <v>244698.40999999997</v>
      </c>
    </row>
    <row r="5" spans="1:23" x14ac:dyDescent="0.3">
      <c r="A5" s="18" t="s">
        <v>15</v>
      </c>
      <c r="B5" s="28">
        <f>[1]Summary!B65</f>
        <v>135994.78</v>
      </c>
      <c r="C5" s="8">
        <f>[1]Summary!C65</f>
        <v>11423.56</v>
      </c>
      <c r="D5" s="8">
        <f>[1]Summary!$E65</f>
        <v>378332.58</v>
      </c>
      <c r="E5" s="8">
        <f>[1]Summary!$F65</f>
        <v>31779.94</v>
      </c>
      <c r="F5" s="26">
        <f>[1]Summary!$H65</f>
        <v>0</v>
      </c>
      <c r="G5" s="26">
        <f>[1]Summary!$I65</f>
        <v>0</v>
      </c>
      <c r="H5" s="8">
        <f>[1]Summary!$K65</f>
        <v>-50724.52</v>
      </c>
      <c r="I5" s="8">
        <f>[1]Summary!$L65</f>
        <v>-4260.8599999999997</v>
      </c>
      <c r="J5" s="26">
        <f>[1]Summary!$P65</f>
        <v>0</v>
      </c>
      <c r="K5" s="26">
        <f>[1]Summary!$Q65</f>
        <v>0</v>
      </c>
      <c r="L5" s="26">
        <f>[1]Summary!$U65</f>
        <v>0</v>
      </c>
      <c r="M5" s="26">
        <f>[1]Summary!$V65</f>
        <v>0</v>
      </c>
      <c r="N5" s="26">
        <f>[1]Summary!$Z65</f>
        <v>0</v>
      </c>
      <c r="O5" s="26">
        <f>[1]Summary!$AA65</f>
        <v>0</v>
      </c>
      <c r="P5" s="8">
        <f>[1]Summary!$AC65</f>
        <v>13231.39</v>
      </c>
      <c r="Q5" s="8">
        <f>[1]Summary!$AD65</f>
        <v>1111.44</v>
      </c>
      <c r="R5" s="8">
        <f>[1]Summary!$AF65</f>
        <v>1310489.1100000001</v>
      </c>
      <c r="S5" s="8">
        <f>[1]Summary!$AG65</f>
        <v>110081.09</v>
      </c>
      <c r="T5" s="8">
        <f>[1]Summary!$AJ65</f>
        <v>3438.98</v>
      </c>
      <c r="U5" s="8">
        <f>[1]Summary!$AK65</f>
        <v>288.87</v>
      </c>
      <c r="V5" s="8">
        <f t="shared" si="1"/>
        <v>1790762.32</v>
      </c>
      <c r="W5" s="9">
        <f t="shared" si="1"/>
        <v>150424.03999999998</v>
      </c>
    </row>
    <row r="6" spans="1:23" x14ac:dyDescent="0.3">
      <c r="A6" s="18" t="s">
        <v>16</v>
      </c>
      <c r="B6" s="28">
        <f>[1]Summary!B66</f>
        <v>156158.54999999999</v>
      </c>
      <c r="C6" s="8">
        <f>[1]Summary!C66</f>
        <v>13117.32</v>
      </c>
      <c r="D6" s="8">
        <f>[1]Summary!$E66</f>
        <v>375369.24</v>
      </c>
      <c r="E6" s="8">
        <f>[1]Summary!$F66</f>
        <v>31531.02</v>
      </c>
      <c r="F6" s="26">
        <f>[1]Summary!$H66</f>
        <v>0</v>
      </c>
      <c r="G6" s="26">
        <f>[1]Summary!$I66</f>
        <v>0</v>
      </c>
      <c r="H6" s="8">
        <f>[1]Summary!$K66</f>
        <v>6516.93</v>
      </c>
      <c r="I6" s="8">
        <f>[1]Summary!$L66</f>
        <v>547.41999999999996</v>
      </c>
      <c r="J6" s="26">
        <f>[1]Summary!$P66</f>
        <v>0</v>
      </c>
      <c r="K6" s="26">
        <f>[1]Summary!$Q66</f>
        <v>0</v>
      </c>
      <c r="L6" s="26">
        <f>[1]Summary!$U66</f>
        <v>0</v>
      </c>
      <c r="M6" s="26">
        <f>[1]Summary!$V66</f>
        <v>0</v>
      </c>
      <c r="N6" s="26">
        <f>[1]Summary!$Z66</f>
        <v>0</v>
      </c>
      <c r="O6" s="26">
        <f>[1]Summary!$AA66</f>
        <v>0</v>
      </c>
      <c r="P6" s="8">
        <f>[1]Summary!$AC66</f>
        <v>18109.28</v>
      </c>
      <c r="Q6" s="8">
        <f>[1]Summary!$AD66</f>
        <v>1521.18</v>
      </c>
      <c r="R6" s="8">
        <f>[1]Summary!$AF66</f>
        <v>1556855.9</v>
      </c>
      <c r="S6" s="8">
        <f>[1]Summary!$AG66</f>
        <v>130775.9</v>
      </c>
      <c r="T6" s="8">
        <f>[1]Summary!$AJ66</f>
        <v>132.1</v>
      </c>
      <c r="U6" s="8">
        <f>[1]Summary!$AK66</f>
        <v>11.1</v>
      </c>
      <c r="V6" s="8">
        <f t="shared" si="1"/>
        <v>2113142</v>
      </c>
      <c r="W6" s="9">
        <f t="shared" si="1"/>
        <v>177503.94</v>
      </c>
    </row>
    <row r="7" spans="1:23" x14ac:dyDescent="0.3">
      <c r="A7" s="18" t="s">
        <v>17</v>
      </c>
      <c r="B7" s="28">
        <f>[1]Summary!B67</f>
        <v>283649.5</v>
      </c>
      <c r="C7" s="8">
        <f>[1]Summary!C67</f>
        <v>23826.560000000001</v>
      </c>
      <c r="D7" s="8">
        <f>[1]Summary!$E67</f>
        <v>491251.07</v>
      </c>
      <c r="E7" s="8">
        <f>[1]Summary!$F67</f>
        <v>41265.089999999997</v>
      </c>
      <c r="F7" s="26">
        <f>[1]Summary!$H67</f>
        <v>0</v>
      </c>
      <c r="G7" s="26">
        <f>[1]Summary!$I67</f>
        <v>0</v>
      </c>
      <c r="H7" s="8">
        <f>[1]Summary!$K67</f>
        <v>24354.95</v>
      </c>
      <c r="I7" s="8">
        <f>[1]Summary!$L67</f>
        <v>2045.82</v>
      </c>
      <c r="J7" s="26">
        <f>[1]Summary!$P67</f>
        <v>0</v>
      </c>
      <c r="K7" s="26">
        <f>[1]Summary!$Q67</f>
        <v>0</v>
      </c>
      <c r="L7" s="26">
        <f>[1]Summary!$U67</f>
        <v>0</v>
      </c>
      <c r="M7" s="26">
        <f>[1]Summary!$V67</f>
        <v>0</v>
      </c>
      <c r="N7" s="26">
        <f>[1]Summary!$Z67</f>
        <v>0</v>
      </c>
      <c r="O7" s="26">
        <f>[1]Summary!$AA67</f>
        <v>0</v>
      </c>
      <c r="P7" s="8">
        <f>[1]Summary!$AC67</f>
        <v>15205.68</v>
      </c>
      <c r="Q7" s="8">
        <f>[1]Summary!$AD67</f>
        <v>1277.28</v>
      </c>
      <c r="R7" s="8">
        <f>[1]Summary!$AF67</f>
        <v>1269279.01</v>
      </c>
      <c r="S7" s="8">
        <f>[1]Summary!$AG67</f>
        <v>106619.44</v>
      </c>
      <c r="T7" s="8">
        <f>[1]Summary!$AJ67</f>
        <v>2020.29</v>
      </c>
      <c r="U7" s="8">
        <f>[1]Summary!$AK67</f>
        <v>169.7</v>
      </c>
      <c r="V7" s="8">
        <f t="shared" ref="V7" si="2">B7+D7+F7+H7+J7+L7+N7+P7+R7+T7</f>
        <v>2085760.5</v>
      </c>
      <c r="W7" s="9">
        <f t="shared" ref="W7" si="3">C7+E7+G7+I7+K7+M7+O7+Q7+S7+U7</f>
        <v>175203.89</v>
      </c>
    </row>
    <row r="8" spans="1:23" x14ac:dyDescent="0.3">
      <c r="A8" s="18" t="s">
        <v>18</v>
      </c>
      <c r="B8" s="28">
        <f>[1]Summary!B68</f>
        <v>202122.94</v>
      </c>
      <c r="C8" s="8">
        <f>[1]Summary!C68</f>
        <v>16978.330000000002</v>
      </c>
      <c r="D8" s="8">
        <f>[1]Summary!$E68</f>
        <v>412013.48</v>
      </c>
      <c r="E8" s="8">
        <f>[1]Summary!$F68</f>
        <v>34609.129999999997</v>
      </c>
      <c r="F8" s="26">
        <f>[1]Summary!$H68</f>
        <v>0</v>
      </c>
      <c r="G8" s="26">
        <f>[1]Summary!$I68</f>
        <v>0</v>
      </c>
      <c r="H8" s="8">
        <f>[1]Summary!$K68</f>
        <v>46011</v>
      </c>
      <c r="I8" s="8">
        <f>[1]Summary!$L68</f>
        <v>3864.92</v>
      </c>
      <c r="J8" s="26">
        <f>[1]Summary!$P68</f>
        <v>0</v>
      </c>
      <c r="K8" s="26">
        <f>[1]Summary!$Q68</f>
        <v>0</v>
      </c>
      <c r="L8" s="26">
        <f>[1]Summary!$U68</f>
        <v>0</v>
      </c>
      <c r="M8" s="26">
        <f>[1]Summary!$V68</f>
        <v>0</v>
      </c>
      <c r="N8" s="26">
        <f>[1]Summary!$Z68</f>
        <v>0</v>
      </c>
      <c r="O8" s="26">
        <f>[1]Summary!$AA68</f>
        <v>0</v>
      </c>
      <c r="P8" s="8">
        <f>[1]Summary!$AC68</f>
        <v>7310.94</v>
      </c>
      <c r="Q8" s="8">
        <f>[1]Summary!$AD68</f>
        <v>614.12</v>
      </c>
      <c r="R8" s="8">
        <f>[1]Summary!$AF68</f>
        <v>1183918.17</v>
      </c>
      <c r="S8" s="8">
        <f>[1]Summary!$AG68</f>
        <v>99449.13</v>
      </c>
      <c r="T8" s="8">
        <f>[1]Summary!$AJ68</f>
        <v>279.86</v>
      </c>
      <c r="U8" s="8">
        <f>[1]Summary!$AK68</f>
        <v>23.51</v>
      </c>
      <c r="V8" s="8">
        <f t="shared" ref="V8" si="4">B8+D8+F8+H8+J8+L8+N8+P8+R8+T8</f>
        <v>1851656.39</v>
      </c>
      <c r="W8" s="9">
        <f t="shared" ref="W8" si="5">C8+E8+G8+I8+K8+M8+O8+Q8+S8+U8</f>
        <v>155539.14000000001</v>
      </c>
    </row>
    <row r="9" spans="1:23" x14ac:dyDescent="0.3">
      <c r="A9" s="18" t="s">
        <v>19</v>
      </c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x14ac:dyDescent="0.3">
      <c r="A10" s="18" t="s">
        <v>20</v>
      </c>
      <c r="B10" s="2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x14ac:dyDescent="0.3">
      <c r="A11" s="18" t="s">
        <v>21</v>
      </c>
      <c r="B11" s="2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x14ac:dyDescent="0.3">
      <c r="A12" s="18" t="s">
        <v>22</v>
      </c>
      <c r="B12" s="2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x14ac:dyDescent="0.3">
      <c r="A13" s="18" t="s">
        <v>23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x14ac:dyDescent="0.3">
      <c r="A14" s="18" t="s">
        <v>24</v>
      </c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5" thickBot="1" x14ac:dyDescent="0.35">
      <c r="A15" s="18" t="s">
        <v>11</v>
      </c>
      <c r="B15" s="28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5" thickBot="1" x14ac:dyDescent="0.35">
      <c r="A16" s="23" t="s">
        <v>12</v>
      </c>
      <c r="B16" s="20">
        <f t="shared" ref="B16:W16" si="6">SUM(B4:B15)</f>
        <v>1048451.94</v>
      </c>
      <c r="C16" s="24">
        <f t="shared" si="6"/>
        <v>88069.97</v>
      </c>
      <c r="D16" s="25">
        <f t="shared" si="6"/>
        <v>2381885.06</v>
      </c>
      <c r="E16" s="24">
        <f t="shared" si="6"/>
        <v>200078.35</v>
      </c>
      <c r="F16" s="25">
        <f t="shared" si="6"/>
        <v>0</v>
      </c>
      <c r="G16" s="24">
        <f t="shared" si="6"/>
        <v>0</v>
      </c>
      <c r="H16" s="25">
        <f t="shared" si="6"/>
        <v>132861.10999999999</v>
      </c>
      <c r="I16" s="24">
        <f t="shared" si="6"/>
        <v>11160.330000000002</v>
      </c>
      <c r="J16" s="25">
        <f t="shared" si="6"/>
        <v>0</v>
      </c>
      <c r="K16" s="24">
        <f t="shared" si="6"/>
        <v>0</v>
      </c>
      <c r="L16" s="25">
        <f t="shared" si="6"/>
        <v>0</v>
      </c>
      <c r="M16" s="24">
        <f t="shared" si="6"/>
        <v>0</v>
      </c>
      <c r="N16" s="25">
        <f t="shared" si="6"/>
        <v>0</v>
      </c>
      <c r="O16" s="24">
        <f t="shared" si="6"/>
        <v>0</v>
      </c>
      <c r="P16" s="24">
        <f t="shared" si="6"/>
        <v>65462.73</v>
      </c>
      <c r="Q16" s="24">
        <f t="shared" si="6"/>
        <v>5498.88</v>
      </c>
      <c r="R16" s="24">
        <f t="shared" si="6"/>
        <v>7098907.9199999999</v>
      </c>
      <c r="S16" s="24">
        <f t="shared" si="6"/>
        <v>596308.28</v>
      </c>
      <c r="T16" s="24">
        <f t="shared" si="6"/>
        <v>26828.739999999998</v>
      </c>
      <c r="U16" s="24">
        <f t="shared" si="6"/>
        <v>2253.61</v>
      </c>
      <c r="V16" s="25">
        <f t="shared" si="6"/>
        <v>10754397.5</v>
      </c>
      <c r="W16" s="21">
        <f t="shared" si="6"/>
        <v>903369.41999999993</v>
      </c>
    </row>
    <row r="17" spans="1:23" x14ac:dyDescent="0.3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Arh6xLI7H6+3GLlC5lMJAjqh/l/3viuJNM/zJ3fIpmSNK0zwOa9yUONnffgVV5qMAdALkBsQ30Mp9PWipY+71Q==" saltValue="qThmTj8fUCcgL6RnRlOjIg==" spinCount="100000" sheet="1" selectLockedCells="1" selectUnlockedCells="1"/>
  <mergeCells count="14">
    <mergeCell ref="T2:U2"/>
    <mergeCell ref="V2:W2"/>
    <mergeCell ref="B19:C19"/>
    <mergeCell ref="B17:J17"/>
    <mergeCell ref="B1:W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7"/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52" t="s">
        <v>27</v>
      </c>
      <c r="O2" s="52"/>
      <c r="P2" s="53" t="s">
        <v>26</v>
      </c>
      <c r="Q2" s="53"/>
      <c r="R2" s="54" t="s">
        <v>28</v>
      </c>
      <c r="S2" s="55"/>
      <c r="T2" s="50" t="s">
        <v>30</v>
      </c>
      <c r="U2" s="5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 t="shared" ref="V4:W6" si="1">B4+D4+F4+H4+J4+L4+N4+P4+R4+T4</f>
        <v>1714097.89</v>
      </c>
      <c r="W4" s="9">
        <f t="shared" si="1"/>
        <v>143984.20999999996</v>
      </c>
    </row>
    <row r="5" spans="1:23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 t="shared" si="1"/>
        <v>1051492.71</v>
      </c>
      <c r="W5" s="9">
        <f t="shared" si="1"/>
        <v>88325.409999999989</v>
      </c>
    </row>
    <row r="6" spans="1:23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 t="shared" si="1"/>
        <v>984560.4800000001</v>
      </c>
      <c r="W6" s="9">
        <f t="shared" si="1"/>
        <v>82703.069999999992</v>
      </c>
    </row>
    <row r="7" spans="1:23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 t="shared" ref="V7" si="2">B7+D7+F7+H7+J7+L7+N7+P7+R7+T7</f>
        <v>1317286.07</v>
      </c>
      <c r="W7" s="9">
        <f t="shared" ref="W7" si="3">C7+E7+G7+I7+K7+M7+O7+Q7+S7+U7</f>
        <v>110652.03</v>
      </c>
    </row>
    <row r="8" spans="1:23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 t="shared" ref="V8" si="4">B8+D8+F8+H8+J8+L8+N8+P8+R8+T8</f>
        <v>1344812.5199999998</v>
      </c>
      <c r="W8" s="9">
        <f t="shared" ref="W8" si="5">C8+E8+G8+I8+K8+M8+O8+Q8+S8+U8</f>
        <v>112964.25000000001</v>
      </c>
    </row>
    <row r="9" spans="1:23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 t="shared" ref="V9" si="6">B9+D9+F9+H9+J9+L9+N9+P9+R9+T9</f>
        <v>1000741.43</v>
      </c>
      <c r="W9" s="9">
        <f t="shared" ref="W9" si="7">C9+E9+G9+I9+K9+M9+O9+Q9+S9+U9</f>
        <v>84062.28</v>
      </c>
    </row>
    <row r="10" spans="1:23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 t="shared" ref="V10" si="8">B10+D10+F10+H10+J10+L10+N10+P10+R10+T10</f>
        <v>1117252.27</v>
      </c>
      <c r="W10" s="9">
        <f t="shared" ref="W10" si="9">C10+E10+G10+I10+K10+M10+O10+Q10+S10+U10</f>
        <v>93849.180000000008</v>
      </c>
    </row>
    <row r="11" spans="1:23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 t="shared" ref="V11" si="10">B11+D11+F11+H11+J11+L11+N11+P11+R11+T11</f>
        <v>1201956.74</v>
      </c>
      <c r="W11" s="9">
        <f t="shared" ref="W11" si="11">C11+E11+G11+I11+K11+M11+O11+Q11+S11+U11</f>
        <v>100964.36999999998</v>
      </c>
    </row>
    <row r="12" spans="1:23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 t="shared" ref="V12" si="12">B12+D12+F12+H12+J12+L12+N12+P12+R12+T12</f>
        <v>1508556.2899999998</v>
      </c>
      <c r="W12" s="9">
        <f t="shared" ref="W12" si="13">C12+E12+G12+I12+K12+M12+O12+Q12+S12+U12</f>
        <v>126718.73999999999</v>
      </c>
    </row>
    <row r="13" spans="1:23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 t="shared" ref="V13" si="14">B13+D13+F13+H13+J13+L13+N13+P13+R13+T13</f>
        <v>1774700.4300000002</v>
      </c>
      <c r="W13" s="9">
        <f t="shared" ref="W13" si="15">C13+E13+G13+I13+K13+M13+O13+Q13+S13+U13</f>
        <v>149074.84</v>
      </c>
    </row>
    <row r="14" spans="1:23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 t="shared" ref="V14" si="16">B14+D14+F14+H14+J14+L14+N14+P14+R14+T14</f>
        <v>2241504.1200000006</v>
      </c>
      <c r="W14" s="9">
        <f t="shared" ref="W14" si="17">C14+E14+G14+I14+K14+M14+O14+Q14+S14+U14</f>
        <v>188286.36000000002</v>
      </c>
    </row>
    <row r="15" spans="1:23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 t="shared" ref="V15" si="18">B15+D15+F15+H15+J15+L15+N15+P15+R15+T15</f>
        <v>1587191.76</v>
      </c>
      <c r="W15" s="9">
        <f t="shared" ref="W15" si="19">C15+E15+G15+I15+K15+M15+O15+Q15+S15+U15</f>
        <v>133324.09999999998</v>
      </c>
    </row>
    <row r="16" spans="1:23" ht="15" thickBot="1" x14ac:dyDescent="0.35">
      <c r="A16" s="23" t="s">
        <v>12</v>
      </c>
      <c r="B16" s="20">
        <f t="shared" ref="B16:W16" si="20">SUM(B4:B15)</f>
        <v>3997281.0900000003</v>
      </c>
      <c r="C16" s="24">
        <f t="shared" si="20"/>
        <v>335771.62000000005</v>
      </c>
      <c r="D16" s="25">
        <f t="shared" si="20"/>
        <v>7902428.8700000001</v>
      </c>
      <c r="E16" s="24">
        <f t="shared" si="20"/>
        <v>663804.03</v>
      </c>
      <c r="F16" s="25">
        <f t="shared" si="20"/>
        <v>14878.700000000003</v>
      </c>
      <c r="G16" s="24">
        <f t="shared" si="20"/>
        <v>1249.8</v>
      </c>
      <c r="H16" s="25">
        <f t="shared" si="20"/>
        <v>358124.04999999993</v>
      </c>
      <c r="I16" s="24">
        <f t="shared" si="20"/>
        <v>30082.440000000002</v>
      </c>
      <c r="J16" s="25">
        <f t="shared" si="20"/>
        <v>-24417.23</v>
      </c>
      <c r="K16" s="24">
        <f t="shared" si="20"/>
        <v>-2051.04</v>
      </c>
      <c r="L16" s="25">
        <f t="shared" si="20"/>
        <v>101983.46</v>
      </c>
      <c r="M16" s="24">
        <f t="shared" si="20"/>
        <v>8566.61</v>
      </c>
      <c r="N16" s="25">
        <f t="shared" si="20"/>
        <v>35901.1</v>
      </c>
      <c r="O16" s="24">
        <f t="shared" si="20"/>
        <v>3015.6899999999996</v>
      </c>
      <c r="P16" s="24">
        <f t="shared" si="20"/>
        <v>35301.1</v>
      </c>
      <c r="Q16" s="24">
        <f t="shared" si="20"/>
        <v>2965.29</v>
      </c>
      <c r="R16" s="24">
        <f t="shared" si="20"/>
        <v>4373200.1500000004</v>
      </c>
      <c r="S16" s="24">
        <f t="shared" si="20"/>
        <v>367348.81</v>
      </c>
      <c r="T16" s="24">
        <f t="shared" si="20"/>
        <v>49471.42</v>
      </c>
      <c r="U16" s="24">
        <f t="shared" si="20"/>
        <v>4155.5899999999992</v>
      </c>
      <c r="V16" s="25">
        <f t="shared" si="20"/>
        <v>16844152.710000001</v>
      </c>
      <c r="W16" s="21">
        <f t="shared" si="20"/>
        <v>1414908.8400000003</v>
      </c>
    </row>
    <row r="17" spans="1:23" x14ac:dyDescent="0.3">
      <c r="A17" s="10" t="s">
        <v>13</v>
      </c>
      <c r="B17" s="56" t="s">
        <v>31</v>
      </c>
      <c r="C17" s="56"/>
      <c r="D17" s="56"/>
      <c r="E17" s="56"/>
      <c r="F17" s="56"/>
      <c r="G17" s="56"/>
      <c r="H17" s="56"/>
      <c r="I17" s="56"/>
      <c r="J17" s="56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Qn8BcoE9xQTZvzt1F/+XdRrL4fMTJaJb5yjXPluvcScdDzZnIf1RY2F/tjCMkGRdDzICd1P43oEABLuzRZiG+Q==" saltValue="hWMLNr2/2zNfkBPCWkY3Ng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2023-03-10T15:44:48Z</cp:lastPrinted>
  <dcterms:created xsi:type="dcterms:W3CDTF">2020-05-28T18:53:12Z</dcterms:created>
  <dcterms:modified xsi:type="dcterms:W3CDTF">2023-07-13T14:51:08Z</dcterms:modified>
</cp:coreProperties>
</file>