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2D3F363E-53CB-4A64-BEC2-94944BCFADE2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0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8" i="3" l="1"/>
  <c r="BN17" i="3"/>
  <c r="BN16" i="3"/>
  <c r="BN15" i="3"/>
  <c r="BN14" i="3"/>
  <c r="BN13" i="3"/>
  <c r="BN12" i="3"/>
  <c r="BN11" i="3"/>
  <c r="BN10" i="3"/>
  <c r="BN9" i="3"/>
  <c r="BN7" i="3"/>
  <c r="BI18" i="3"/>
  <c r="BI17" i="3"/>
  <c r="BI16" i="3"/>
  <c r="BI15" i="3"/>
  <c r="BI14" i="3"/>
  <c r="BI13" i="3"/>
  <c r="BI12" i="3"/>
  <c r="BI11" i="3"/>
  <c r="BI10" i="3"/>
  <c r="BI9" i="3"/>
  <c r="BI7" i="3"/>
  <c r="BH18" i="3"/>
  <c r="BH17" i="3"/>
  <c r="BH16" i="3"/>
  <c r="BH15" i="3"/>
  <c r="BH14" i="3"/>
  <c r="BH13" i="3"/>
  <c r="BH12" i="3"/>
  <c r="BH11" i="3"/>
  <c r="BH10" i="3"/>
  <c r="BH9" i="3"/>
  <c r="BH7" i="3"/>
  <c r="BG18" i="3"/>
  <c r="BG17" i="3"/>
  <c r="BG16" i="3"/>
  <c r="BG15" i="3"/>
  <c r="BG14" i="3"/>
  <c r="BG13" i="3"/>
  <c r="BG12" i="3"/>
  <c r="BG11" i="3"/>
  <c r="BG10" i="3"/>
  <c r="BG9" i="3"/>
  <c r="BG7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E18" i="3"/>
  <c r="BE17" i="3"/>
  <c r="BE16" i="3"/>
  <c r="BE15" i="3"/>
  <c r="BE14" i="3"/>
  <c r="BE13" i="3"/>
  <c r="BE12" i="3"/>
  <c r="BE11" i="3"/>
  <c r="BE10" i="3"/>
  <c r="BE9" i="3"/>
  <c r="BE7" i="3"/>
  <c r="BD18" i="3"/>
  <c r="BD17" i="3"/>
  <c r="BD16" i="3"/>
  <c r="BD15" i="3"/>
  <c r="BD14" i="3"/>
  <c r="BD13" i="3"/>
  <c r="BD12" i="3"/>
  <c r="BD11" i="3"/>
  <c r="BD10" i="3"/>
  <c r="BD9" i="3"/>
  <c r="BD7" i="3"/>
  <c r="BC18" i="3"/>
  <c r="BC17" i="3"/>
  <c r="BC16" i="3"/>
  <c r="BC15" i="3"/>
  <c r="BC14" i="3"/>
  <c r="BC13" i="3"/>
  <c r="BC12" i="3"/>
  <c r="BC11" i="3"/>
  <c r="BC10" i="3"/>
  <c r="BC9" i="3"/>
  <c r="BC7" i="3"/>
  <c r="BB18" i="3"/>
  <c r="BB17" i="3"/>
  <c r="BB16" i="3"/>
  <c r="BB15" i="3"/>
  <c r="BB14" i="3"/>
  <c r="BB13" i="3"/>
  <c r="BB12" i="3"/>
  <c r="BB11" i="3"/>
  <c r="BB10" i="3"/>
  <c r="BB9" i="3"/>
  <c r="BB8" i="3"/>
  <c r="BB7" i="3"/>
  <c r="BA18" i="3"/>
  <c r="BA17" i="3"/>
  <c r="BA16" i="3"/>
  <c r="BA15" i="3"/>
  <c r="BA14" i="3"/>
  <c r="BA13" i="3"/>
  <c r="BA12" i="3"/>
  <c r="BA11" i="3"/>
  <c r="BA10" i="3"/>
  <c r="BA9" i="3"/>
  <c r="BA7" i="3"/>
  <c r="AZ18" i="3"/>
  <c r="AZ17" i="3"/>
  <c r="AZ16" i="3"/>
  <c r="AZ15" i="3"/>
  <c r="AZ14" i="3"/>
  <c r="AZ13" i="3"/>
  <c r="AZ12" i="3"/>
  <c r="AZ11" i="3"/>
  <c r="AZ10" i="3"/>
  <c r="AZ9" i="3"/>
  <c r="AZ7" i="3"/>
  <c r="AY18" i="3"/>
  <c r="AY17" i="3"/>
  <c r="AY16" i="3"/>
  <c r="AY15" i="3"/>
  <c r="AY14" i="3"/>
  <c r="AY13" i="3"/>
  <c r="AY12" i="3"/>
  <c r="AY11" i="3"/>
  <c r="AY10" i="3"/>
  <c r="AY9" i="3"/>
  <c r="AY7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W18" i="3"/>
  <c r="AW17" i="3"/>
  <c r="AW16" i="3"/>
  <c r="AW15" i="3"/>
  <c r="AW14" i="3"/>
  <c r="AW13" i="3"/>
  <c r="AW12" i="3"/>
  <c r="AW11" i="3"/>
  <c r="AW10" i="3"/>
  <c r="AW9" i="3"/>
  <c r="AW7" i="3"/>
  <c r="AV18" i="3"/>
  <c r="AV17" i="3"/>
  <c r="AV16" i="3"/>
  <c r="AV15" i="3"/>
  <c r="AV14" i="3"/>
  <c r="AV13" i="3"/>
  <c r="AV12" i="3"/>
  <c r="AV11" i="3"/>
  <c r="AV10" i="3"/>
  <c r="AV9" i="3"/>
  <c r="AV7" i="3"/>
  <c r="AU18" i="3"/>
  <c r="AU17" i="3"/>
  <c r="AU16" i="3"/>
  <c r="AU15" i="3"/>
  <c r="AU14" i="3"/>
  <c r="AU13" i="3"/>
  <c r="AU12" i="3"/>
  <c r="AU11" i="3"/>
  <c r="AU10" i="3"/>
  <c r="AU9" i="3"/>
  <c r="AU7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S18" i="3"/>
  <c r="AS17" i="3"/>
  <c r="AS16" i="3"/>
  <c r="AS15" i="3"/>
  <c r="AS14" i="3"/>
  <c r="AS13" i="3"/>
  <c r="AS12" i="3"/>
  <c r="AS11" i="3"/>
  <c r="AS10" i="3"/>
  <c r="AS9" i="3"/>
  <c r="AS7" i="3"/>
  <c r="AR18" i="3"/>
  <c r="AR17" i="3"/>
  <c r="AR16" i="3"/>
  <c r="AR15" i="3"/>
  <c r="AR14" i="3"/>
  <c r="AR13" i="3"/>
  <c r="AR12" i="3"/>
  <c r="AR11" i="3"/>
  <c r="AR10" i="3"/>
  <c r="AR9" i="3"/>
  <c r="AR7" i="3"/>
  <c r="AQ18" i="3"/>
  <c r="AQ17" i="3"/>
  <c r="AQ16" i="3"/>
  <c r="AQ15" i="3"/>
  <c r="AQ14" i="3"/>
  <c r="AQ13" i="3"/>
  <c r="AQ12" i="3"/>
  <c r="AQ11" i="3"/>
  <c r="AQ10" i="3"/>
  <c r="AQ9" i="3"/>
  <c r="AQ7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O18" i="3"/>
  <c r="AO17" i="3"/>
  <c r="AO16" i="3"/>
  <c r="AO15" i="3"/>
  <c r="AO14" i="3"/>
  <c r="AO13" i="3"/>
  <c r="AO12" i="3"/>
  <c r="AO11" i="3"/>
  <c r="AO10" i="3"/>
  <c r="AO9" i="3"/>
  <c r="AO7" i="3"/>
  <c r="AN18" i="3"/>
  <c r="AN17" i="3"/>
  <c r="AN16" i="3"/>
  <c r="AN15" i="3"/>
  <c r="AN14" i="3"/>
  <c r="AN13" i="3"/>
  <c r="AN12" i="3"/>
  <c r="AN11" i="3"/>
  <c r="AN10" i="3"/>
  <c r="AN9" i="3"/>
  <c r="AN7" i="3"/>
  <c r="AM18" i="3"/>
  <c r="AM17" i="3"/>
  <c r="AM16" i="3"/>
  <c r="AM15" i="3"/>
  <c r="AM14" i="3"/>
  <c r="AM13" i="3"/>
  <c r="AM12" i="3"/>
  <c r="AM11" i="3"/>
  <c r="AM10" i="3"/>
  <c r="AM9" i="3"/>
  <c r="AM7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K18" i="3"/>
  <c r="AK17" i="3"/>
  <c r="AK16" i="3"/>
  <c r="AK15" i="3"/>
  <c r="AK14" i="3"/>
  <c r="AK13" i="3"/>
  <c r="AK12" i="3"/>
  <c r="AK11" i="3"/>
  <c r="AK10" i="3"/>
  <c r="AK9" i="3"/>
  <c r="AK7" i="3"/>
  <c r="AJ18" i="3"/>
  <c r="AJ17" i="3"/>
  <c r="AJ16" i="3"/>
  <c r="AJ15" i="3"/>
  <c r="AJ14" i="3"/>
  <c r="AJ13" i="3"/>
  <c r="AJ12" i="3"/>
  <c r="AJ11" i="3"/>
  <c r="AJ10" i="3"/>
  <c r="AJ9" i="3"/>
  <c r="AJ7" i="3"/>
  <c r="AI18" i="3"/>
  <c r="AI17" i="3"/>
  <c r="AI16" i="3"/>
  <c r="AI15" i="3"/>
  <c r="AI14" i="3"/>
  <c r="AI13" i="3"/>
  <c r="AI12" i="3"/>
  <c r="AI11" i="3"/>
  <c r="AI10" i="3"/>
  <c r="AI9" i="3"/>
  <c r="AI7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G18" i="3"/>
  <c r="AG17" i="3"/>
  <c r="AG16" i="3"/>
  <c r="AG15" i="3"/>
  <c r="AG14" i="3"/>
  <c r="AG13" i="3"/>
  <c r="AG12" i="3"/>
  <c r="AG11" i="3"/>
  <c r="AG10" i="3"/>
  <c r="AG9" i="3"/>
  <c r="AG7" i="3"/>
  <c r="AF18" i="3"/>
  <c r="AF17" i="3"/>
  <c r="AF16" i="3"/>
  <c r="AF15" i="3"/>
  <c r="AF14" i="3"/>
  <c r="AF13" i="3"/>
  <c r="AF12" i="3"/>
  <c r="AF11" i="3"/>
  <c r="AF10" i="3"/>
  <c r="AF9" i="3"/>
  <c r="AF7" i="3"/>
  <c r="AE18" i="3"/>
  <c r="AE17" i="3"/>
  <c r="AE16" i="3"/>
  <c r="AE15" i="3"/>
  <c r="AE14" i="3"/>
  <c r="AE13" i="3"/>
  <c r="AE12" i="3"/>
  <c r="AE11" i="3"/>
  <c r="AE10" i="3"/>
  <c r="AE9" i="3"/>
  <c r="AE7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C18" i="3"/>
  <c r="AC17" i="3"/>
  <c r="AC16" i="3"/>
  <c r="AC15" i="3"/>
  <c r="AC14" i="3"/>
  <c r="AC13" i="3"/>
  <c r="AC12" i="3"/>
  <c r="AC11" i="3"/>
  <c r="AC10" i="3"/>
  <c r="AC9" i="3"/>
  <c r="AC7" i="3"/>
  <c r="AB18" i="3"/>
  <c r="AB17" i="3"/>
  <c r="AB16" i="3"/>
  <c r="AB15" i="3"/>
  <c r="AB14" i="3"/>
  <c r="AB13" i="3"/>
  <c r="AB12" i="3"/>
  <c r="AB11" i="3"/>
  <c r="AB10" i="3"/>
  <c r="AB9" i="3"/>
  <c r="AB7" i="3"/>
  <c r="AA18" i="3"/>
  <c r="AA17" i="3"/>
  <c r="AA16" i="3"/>
  <c r="AA15" i="3"/>
  <c r="AA14" i="3"/>
  <c r="AA13" i="3"/>
  <c r="AA12" i="3"/>
  <c r="AA11" i="3"/>
  <c r="AA10" i="3"/>
  <c r="AA9" i="3"/>
  <c r="AA7" i="3"/>
  <c r="Z18" i="3"/>
  <c r="Z17" i="3"/>
  <c r="Z16" i="3"/>
  <c r="Z15" i="3"/>
  <c r="Z14" i="3"/>
  <c r="Z13" i="3"/>
  <c r="Z12" i="3"/>
  <c r="Z11" i="3"/>
  <c r="Z10" i="3"/>
  <c r="Z9" i="3"/>
  <c r="Z8" i="3"/>
  <c r="Z7" i="3"/>
  <c r="Y18" i="3"/>
  <c r="Y17" i="3"/>
  <c r="Y16" i="3"/>
  <c r="Y15" i="3"/>
  <c r="Y14" i="3"/>
  <c r="Y13" i="3"/>
  <c r="Y12" i="3"/>
  <c r="Y11" i="3"/>
  <c r="Y10" i="3"/>
  <c r="Y9" i="3"/>
  <c r="Y7" i="3"/>
  <c r="X18" i="3"/>
  <c r="X17" i="3"/>
  <c r="X16" i="3"/>
  <c r="X15" i="3"/>
  <c r="X14" i="3"/>
  <c r="X13" i="3"/>
  <c r="X12" i="3"/>
  <c r="X11" i="3"/>
  <c r="X10" i="3"/>
  <c r="X9" i="3"/>
  <c r="X7" i="3"/>
  <c r="W18" i="3"/>
  <c r="W17" i="3"/>
  <c r="W16" i="3"/>
  <c r="W15" i="3"/>
  <c r="W14" i="3"/>
  <c r="W13" i="3"/>
  <c r="W12" i="3"/>
  <c r="W11" i="3"/>
  <c r="W10" i="3"/>
  <c r="W9" i="3"/>
  <c r="W7" i="3"/>
  <c r="V18" i="3"/>
  <c r="V17" i="3"/>
  <c r="V16" i="3"/>
  <c r="V15" i="3"/>
  <c r="V14" i="3"/>
  <c r="V13" i="3"/>
  <c r="V12" i="3"/>
  <c r="V11" i="3"/>
  <c r="V10" i="3"/>
  <c r="V9" i="3"/>
  <c r="V8" i="3"/>
  <c r="V7" i="3"/>
  <c r="U18" i="3"/>
  <c r="U17" i="3"/>
  <c r="U16" i="3"/>
  <c r="U15" i="3"/>
  <c r="U14" i="3"/>
  <c r="U13" i="3"/>
  <c r="U12" i="3"/>
  <c r="U11" i="3"/>
  <c r="U10" i="3"/>
  <c r="U9" i="3"/>
  <c r="U7" i="3"/>
  <c r="T18" i="3"/>
  <c r="T17" i="3"/>
  <c r="T16" i="3"/>
  <c r="T15" i="3"/>
  <c r="T14" i="3"/>
  <c r="T13" i="3"/>
  <c r="T12" i="3"/>
  <c r="T11" i="3"/>
  <c r="T10" i="3"/>
  <c r="T9" i="3"/>
  <c r="T7" i="3"/>
  <c r="S18" i="3"/>
  <c r="S17" i="3"/>
  <c r="S16" i="3"/>
  <c r="S15" i="3"/>
  <c r="S14" i="3"/>
  <c r="S13" i="3"/>
  <c r="S12" i="3"/>
  <c r="S11" i="3"/>
  <c r="S10" i="3"/>
  <c r="S9" i="3"/>
  <c r="S7" i="3"/>
  <c r="R18" i="3"/>
  <c r="R17" i="3"/>
  <c r="R16" i="3"/>
  <c r="R15" i="3"/>
  <c r="R14" i="3"/>
  <c r="R13" i="3"/>
  <c r="R12" i="3"/>
  <c r="R11" i="3"/>
  <c r="R10" i="3"/>
  <c r="R9" i="3"/>
  <c r="R8" i="3"/>
  <c r="R7" i="3"/>
  <c r="Q18" i="3"/>
  <c r="Q17" i="3"/>
  <c r="Q16" i="3"/>
  <c r="Q15" i="3"/>
  <c r="Q14" i="3"/>
  <c r="Q13" i="3"/>
  <c r="Q12" i="3"/>
  <c r="Q11" i="3"/>
  <c r="Q10" i="3"/>
  <c r="Q9" i="3"/>
  <c r="Q7" i="3"/>
  <c r="P18" i="3"/>
  <c r="P17" i="3"/>
  <c r="P16" i="3"/>
  <c r="P15" i="3"/>
  <c r="P14" i="3"/>
  <c r="P13" i="3"/>
  <c r="P12" i="3"/>
  <c r="P11" i="3"/>
  <c r="P10" i="3"/>
  <c r="P9" i="3"/>
  <c r="P7" i="3"/>
  <c r="O18" i="3"/>
  <c r="O17" i="3"/>
  <c r="O16" i="3"/>
  <c r="O15" i="3"/>
  <c r="O14" i="3"/>
  <c r="O13" i="3"/>
  <c r="O12" i="3"/>
  <c r="O11" i="3"/>
  <c r="O10" i="3"/>
  <c r="O9" i="3"/>
  <c r="O7" i="3"/>
  <c r="N18" i="3"/>
  <c r="N17" i="3"/>
  <c r="N16" i="3"/>
  <c r="N15" i="3"/>
  <c r="N14" i="3"/>
  <c r="N13" i="3"/>
  <c r="N12" i="3"/>
  <c r="N11" i="3"/>
  <c r="N10" i="3"/>
  <c r="N9" i="3"/>
  <c r="N8" i="3"/>
  <c r="N7" i="3"/>
  <c r="M18" i="3"/>
  <c r="M17" i="3"/>
  <c r="M16" i="3"/>
  <c r="M15" i="3"/>
  <c r="M14" i="3"/>
  <c r="M13" i="3"/>
  <c r="M12" i="3"/>
  <c r="M11" i="3"/>
  <c r="M10" i="3"/>
  <c r="M9" i="3"/>
  <c r="M7" i="3"/>
  <c r="L18" i="3"/>
  <c r="L17" i="3"/>
  <c r="L16" i="3"/>
  <c r="L15" i="3"/>
  <c r="L14" i="3"/>
  <c r="L13" i="3"/>
  <c r="L12" i="3"/>
  <c r="L11" i="3"/>
  <c r="L10" i="3"/>
  <c r="L9" i="3"/>
  <c r="L7" i="3"/>
  <c r="K18" i="3"/>
  <c r="K17" i="3"/>
  <c r="K16" i="3"/>
  <c r="K15" i="3"/>
  <c r="K14" i="3"/>
  <c r="K13" i="3"/>
  <c r="K12" i="3"/>
  <c r="K11" i="3"/>
  <c r="K10" i="3"/>
  <c r="K9" i="3"/>
  <c r="K7" i="3"/>
  <c r="J18" i="3"/>
  <c r="J17" i="3"/>
  <c r="J16" i="3"/>
  <c r="J15" i="3"/>
  <c r="J14" i="3"/>
  <c r="J13" i="3"/>
  <c r="J12" i="3"/>
  <c r="J11" i="3"/>
  <c r="J10" i="3"/>
  <c r="J9" i="3"/>
  <c r="J8" i="3"/>
  <c r="J7" i="3"/>
  <c r="I18" i="3"/>
  <c r="I17" i="3"/>
  <c r="I16" i="3"/>
  <c r="I15" i="3"/>
  <c r="I14" i="3"/>
  <c r="I13" i="3"/>
  <c r="I12" i="3"/>
  <c r="I11" i="3"/>
  <c r="I10" i="3"/>
  <c r="I9" i="3"/>
  <c r="I7" i="3"/>
  <c r="H18" i="3"/>
  <c r="H17" i="3"/>
  <c r="H16" i="3"/>
  <c r="H15" i="3"/>
  <c r="H14" i="3"/>
  <c r="H13" i="3"/>
  <c r="H12" i="3"/>
  <c r="H11" i="3"/>
  <c r="H10" i="3"/>
  <c r="H9" i="3"/>
  <c r="H7" i="3"/>
  <c r="G18" i="3"/>
  <c r="G17" i="3"/>
  <c r="G16" i="3"/>
  <c r="G15" i="3"/>
  <c r="G14" i="3"/>
  <c r="G13" i="3"/>
  <c r="G12" i="3"/>
  <c r="G11" i="3"/>
  <c r="G10" i="3"/>
  <c r="G9" i="3"/>
  <c r="G7" i="3"/>
  <c r="F18" i="3"/>
  <c r="F17" i="3"/>
  <c r="F16" i="3"/>
  <c r="F15" i="3"/>
  <c r="F14" i="3"/>
  <c r="F13" i="3"/>
  <c r="F12" i="3"/>
  <c r="F11" i="3"/>
  <c r="F10" i="3"/>
  <c r="F9" i="3"/>
  <c r="F8" i="3"/>
  <c r="F7" i="3"/>
  <c r="E18" i="3"/>
  <c r="E17" i="3"/>
  <c r="E16" i="3"/>
  <c r="E15" i="3"/>
  <c r="E14" i="3"/>
  <c r="E13" i="3"/>
  <c r="E12" i="3"/>
  <c r="E11" i="3"/>
  <c r="E10" i="3"/>
  <c r="E9" i="3"/>
  <c r="E7" i="3"/>
  <c r="D18" i="3"/>
  <c r="D17" i="3"/>
  <c r="D16" i="3"/>
  <c r="D15" i="3"/>
  <c r="D14" i="3"/>
  <c r="D13" i="3"/>
  <c r="D12" i="3"/>
  <c r="D11" i="3"/>
  <c r="D10" i="3"/>
  <c r="D9" i="3"/>
  <c r="D7" i="3"/>
  <c r="C18" i="3"/>
  <c r="C17" i="3"/>
  <c r="C16" i="3"/>
  <c r="C15" i="3"/>
  <c r="C14" i="3"/>
  <c r="C13" i="3"/>
  <c r="C12" i="3"/>
  <c r="C11" i="3"/>
  <c r="C10" i="3"/>
  <c r="C9" i="3"/>
  <c r="C7" i="3"/>
  <c r="B18" i="3"/>
  <c r="B17" i="3"/>
  <c r="B16" i="3"/>
  <c r="B15" i="3"/>
  <c r="B14" i="3"/>
  <c r="B13" i="3"/>
  <c r="B12" i="3"/>
  <c r="B11" i="3"/>
  <c r="B10" i="3"/>
  <c r="B9" i="3"/>
  <c r="B8" i="3"/>
  <c r="B7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BJ15" i="3" l="1"/>
  <c r="BK12" i="3"/>
  <c r="BL9" i="3"/>
  <c r="BL17" i="3"/>
  <c r="BM14" i="3"/>
  <c r="BK10" i="3"/>
  <c r="BL15" i="3"/>
  <c r="BM12" i="3"/>
  <c r="BM18" i="3"/>
  <c r="BK11" i="3"/>
  <c r="Z19" i="3"/>
  <c r="BJ12" i="3"/>
  <c r="BL14" i="3"/>
  <c r="BM11" i="3"/>
  <c r="BJ7" i="3"/>
  <c r="BK13" i="3"/>
  <c r="BL10" i="3"/>
  <c r="BL18" i="3"/>
  <c r="BM15" i="3"/>
  <c r="BJ17" i="3"/>
  <c r="BK14" i="3"/>
  <c r="BL11" i="3"/>
  <c r="BM16" i="3"/>
  <c r="BJ10" i="3"/>
  <c r="BJ18" i="3"/>
  <c r="BK15" i="3"/>
  <c r="BL12" i="3"/>
  <c r="BM9" i="3"/>
  <c r="BM17" i="3"/>
  <c r="BJ9" i="3"/>
  <c r="BK16" i="3"/>
  <c r="BL13" i="3"/>
  <c r="BM10" i="3"/>
  <c r="V19" i="3"/>
  <c r="BJ16" i="3"/>
  <c r="BK9" i="3"/>
  <c r="BK17" i="3"/>
  <c r="BJ11" i="3"/>
  <c r="BJ13" i="3"/>
  <c r="BK18" i="3"/>
  <c r="BJ14" i="3"/>
  <c r="BL16" i="3"/>
  <c r="BM13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AI6" i="3"/>
  <c r="AM6" i="3"/>
  <c r="B19" i="3"/>
  <c r="BL7" i="3"/>
  <c r="BK7" i="3"/>
  <c r="BM7" i="3"/>
  <c r="N6" i="3"/>
  <c r="V6" i="3" s="1"/>
  <c r="AD6" i="3" s="1"/>
  <c r="BJ19" i="3" l="1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18" i="2" l="1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N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N17" i="2"/>
  <c r="BJ17" i="2" l="1"/>
  <c r="BJ18" i="2"/>
  <c r="BM17" i="2"/>
  <c r="BL17" i="2"/>
  <c r="BK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N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N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N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N11" i="2"/>
  <c r="BB8" i="2"/>
  <c r="BC8" i="2"/>
  <c r="BD8" i="2"/>
  <c r="BE8" i="2"/>
  <c r="BB9" i="2"/>
  <c r="BC9" i="2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N7" i="2"/>
  <c r="BI7" i="2"/>
  <c r="BH7" i="2"/>
  <c r="BG7" i="2"/>
  <c r="BF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G10" i="2"/>
  <c r="O10" i="2"/>
  <c r="P10" i="2"/>
  <c r="AZ10" i="2"/>
  <c r="AY10" i="2"/>
  <c r="AI10" i="2"/>
  <c r="D10" i="2"/>
  <c r="C10" i="2"/>
  <c r="AQ10" i="2"/>
  <c r="AR10" i="2"/>
  <c r="H10" i="2"/>
  <c r="AJ10" i="2"/>
  <c r="Q10" i="2"/>
  <c r="BA10" i="2"/>
  <c r="E10" i="2"/>
  <c r="AS10" i="2"/>
  <c r="I10" i="2"/>
  <c r="AK10" i="2"/>
  <c r="BN10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T18" i="2" l="1"/>
  <c r="S18" i="2"/>
  <c r="BL18" i="2" l="1"/>
  <c r="BL19" i="2" s="1"/>
  <c r="T19" i="2"/>
  <c r="BK18" i="2"/>
  <c r="BK19" i="2" s="1"/>
  <c r="S19" i="2"/>
  <c r="U18" i="2" l="1"/>
  <c r="BM18" i="2" l="1"/>
  <c r="BM19" i="2" s="1"/>
  <c r="U19" i="2"/>
  <c r="AF8" i="3" l="1"/>
  <c r="AF19" i="3" s="1"/>
  <c r="AE8" i="3"/>
  <c r="AE19" i="3" s="1"/>
  <c r="AU8" i="3"/>
  <c r="AU19" i="3" s="1"/>
  <c r="Y8" i="3"/>
  <c r="Y19" i="3" s="1"/>
  <c r="X8" i="3"/>
  <c r="X19" i="3" s="1"/>
  <c r="W8" i="3"/>
  <c r="W19" i="3" s="1"/>
  <c r="C8" i="3"/>
  <c r="C19" i="3" s="1"/>
  <c r="D8" i="3"/>
  <c r="D19" i="3" s="1"/>
  <c r="AI8" i="3"/>
  <c r="AI19" i="3" s="1"/>
  <c r="AJ8" i="3"/>
  <c r="AJ19" i="3" s="1"/>
  <c r="L8" i="3"/>
  <c r="L19" i="3" s="1"/>
  <c r="K8" i="3"/>
  <c r="K19" i="3" s="1"/>
  <c r="S8" i="3"/>
  <c r="S19" i="3" s="1"/>
  <c r="BD8" i="3"/>
  <c r="BD19" i="3" s="1"/>
  <c r="BC8" i="3"/>
  <c r="BC19" i="3" s="1"/>
  <c r="AQ8" i="3"/>
  <c r="AQ19" i="3" s="1"/>
  <c r="AM8" i="3"/>
  <c r="AM19" i="3" s="1"/>
  <c r="AN8" i="3"/>
  <c r="AN19" i="3" s="1"/>
  <c r="BA8" i="3"/>
  <c r="BA19" i="3" s="1"/>
  <c r="AZ8" i="3"/>
  <c r="AZ19" i="3" s="1"/>
  <c r="AY8" i="3"/>
  <c r="AY19" i="3" s="1"/>
  <c r="H8" i="3"/>
  <c r="H19" i="3" s="1"/>
  <c r="G8" i="3"/>
  <c r="G19" i="3" s="1"/>
  <c r="P8" i="3"/>
  <c r="P19" i="3" s="1"/>
  <c r="O8" i="3"/>
  <c r="O19" i="3" s="1"/>
  <c r="BG8" i="3"/>
  <c r="BG19" i="3" s="1"/>
  <c r="AB8" i="3"/>
  <c r="AA8" i="3"/>
  <c r="AV8" i="3" l="1"/>
  <c r="AV19" i="3" s="1"/>
  <c r="E8" i="3"/>
  <c r="E19" i="3" s="1"/>
  <c r="AK8" i="3"/>
  <c r="AK19" i="3" s="1"/>
  <c r="T8" i="3"/>
  <c r="T19" i="3" s="1"/>
  <c r="AR8" i="3"/>
  <c r="AR19" i="3" s="1"/>
  <c r="I8" i="3"/>
  <c r="I19" i="3" s="1"/>
  <c r="BH8" i="3"/>
  <c r="BH19" i="3" s="1"/>
  <c r="BK8" i="3"/>
  <c r="BK19" i="3" s="1"/>
  <c r="AA19" i="3"/>
  <c r="AB19" i="3"/>
  <c r="BL8" i="3" l="1"/>
  <c r="BL19" i="3" s="1"/>
  <c r="AG8" i="3"/>
  <c r="AG19" i="3" s="1"/>
  <c r="M8" i="3"/>
  <c r="M19" i="3" s="1"/>
  <c r="BE8" i="3"/>
  <c r="BE19" i="3" s="1"/>
  <c r="AO8" i="3"/>
  <c r="AO19" i="3" s="1"/>
  <c r="Q8" i="3"/>
  <c r="Q19" i="3" s="1"/>
  <c r="AC8" i="3"/>
  <c r="AW8" i="3" l="1"/>
  <c r="AW19" i="3" s="1"/>
  <c r="BN8" i="3"/>
  <c r="BN19" i="3" s="1"/>
  <c r="U8" i="3"/>
  <c r="U19" i="3" s="1"/>
  <c r="AS8" i="3"/>
  <c r="AS19" i="3" s="1"/>
  <c r="BI8" i="3"/>
  <c r="BI19" i="3" s="1"/>
  <c r="AC19" i="3"/>
  <c r="BM8" i="3" l="1"/>
  <c r="BM19" i="3" s="1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<sst xmlns="http://schemas.openxmlformats.org/spreadsheetml/2006/main" count="168" uniqueCount="79">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</sst>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Copy%20of%202023%20Internet%20Sports%20Betting.xls" TargetMode="External"/><Relationship Id="rId1" Type="http://schemas.openxmlformats.org/officeDocument/2006/relationships/externalLinkPath" Target="/Audit&amp;Budget/Copy%20of%20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0</v>
          </cell>
          <cell r="Z7">
            <v>0</v>
          </cell>
        </row>
        <row r="8">
          <cell r="X8">
            <v>0</v>
          </cell>
          <cell r="Z8">
            <v>0</v>
          </cell>
        </row>
        <row r="9">
          <cell r="X9">
            <v>0</v>
          </cell>
          <cell r="Z9">
            <v>0</v>
          </cell>
        </row>
        <row r="10">
          <cell r="X10">
            <v>0</v>
          </cell>
          <cell r="Z10">
            <v>0</v>
          </cell>
        </row>
        <row r="11">
          <cell r="X11">
            <v>0</v>
          </cell>
          <cell r="Z11">
            <v>0</v>
          </cell>
        </row>
        <row r="12">
          <cell r="X12">
            <v>0</v>
          </cell>
          <cell r="Z12">
            <v>0</v>
          </cell>
        </row>
        <row r="13">
          <cell r="X13">
            <v>0</v>
          </cell>
          <cell r="Z13">
            <v>0</v>
          </cell>
        </row>
        <row r="14">
          <cell r="X14">
            <v>0</v>
          </cell>
          <cell r="Z14">
            <v>0</v>
          </cell>
        </row>
        <row r="15">
          <cell r="X15">
            <v>0</v>
          </cell>
          <cell r="Z15">
            <v>0</v>
          </cell>
        </row>
      </sheetData>
      <sheetData sheetId="3" refreshError="1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L7">
            <v>0</v>
          </cell>
          <cell r="R7">
            <v>0</v>
          </cell>
          <cell r="Z7">
            <v>0</v>
          </cell>
        </row>
        <row r="8">
          <cell r="L8">
            <v>0</v>
          </cell>
          <cell r="R8">
            <v>0</v>
          </cell>
          <cell r="Z8">
            <v>0</v>
          </cell>
        </row>
        <row r="9">
          <cell r="L9">
            <v>0</v>
          </cell>
          <cell r="R9">
            <v>0</v>
          </cell>
          <cell r="Z9">
            <v>0</v>
          </cell>
        </row>
        <row r="10">
          <cell r="L10">
            <v>0</v>
          </cell>
          <cell r="R10">
            <v>0</v>
          </cell>
          <cell r="Z10">
            <v>0</v>
          </cell>
        </row>
        <row r="11">
          <cell r="L11">
            <v>0</v>
          </cell>
          <cell r="R11">
            <v>0</v>
          </cell>
          <cell r="Z11">
            <v>0</v>
          </cell>
        </row>
        <row r="12">
          <cell r="L12">
            <v>0</v>
          </cell>
          <cell r="R12">
            <v>0</v>
          </cell>
          <cell r="Z12">
            <v>0</v>
          </cell>
        </row>
        <row r="13">
          <cell r="L13">
            <v>0</v>
          </cell>
          <cell r="R13">
            <v>0</v>
          </cell>
          <cell r="Z13">
            <v>0</v>
          </cell>
        </row>
        <row r="14">
          <cell r="L14">
            <v>0</v>
          </cell>
          <cell r="R14">
            <v>0</v>
          </cell>
          <cell r="Z14">
            <v>0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L11">
            <v>0</v>
          </cell>
          <cell r="R11">
            <v>0</v>
          </cell>
          <cell r="X11">
            <v>0</v>
          </cell>
        </row>
        <row r="12">
          <cell r="L12">
            <v>0</v>
          </cell>
          <cell r="R12">
            <v>0</v>
          </cell>
          <cell r="X12">
            <v>0</v>
          </cell>
        </row>
        <row r="13">
          <cell r="L13">
            <v>0</v>
          </cell>
          <cell r="R13">
            <v>0</v>
          </cell>
          <cell r="X13">
            <v>0</v>
          </cell>
        </row>
        <row r="14"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78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78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78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1" t="s">
        <v>28</v>
      </c>
      <c r="AM4" s="72"/>
      <c r="AN4" s="72"/>
      <c r="AO4" s="73"/>
      <c r="AP4" s="74" t="s">
        <v>29</v>
      </c>
      <c r="AQ4" s="75"/>
      <c r="AR4" s="75"/>
      <c r="AS4" s="76"/>
      <c r="AT4" s="77" t="s">
        <v>30</v>
      </c>
      <c r="AU4" s="78"/>
      <c r="AV4" s="78"/>
      <c r="AW4" s="79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98">
        <v>44218</v>
      </c>
      <c r="W5" s="99"/>
      <c r="X5" s="99"/>
      <c r="Y5" s="100"/>
      <c r="Z5" s="101">
        <v>44410</v>
      </c>
      <c r="AA5" s="102"/>
      <c r="AB5" s="102"/>
      <c r="AC5" s="103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86">
        <v>44218</v>
      </c>
      <c r="AM5" s="87"/>
      <c r="AN5" s="87"/>
      <c r="AO5" s="88"/>
      <c r="AP5" s="89">
        <v>44218</v>
      </c>
      <c r="AQ5" s="90"/>
      <c r="AR5" s="90"/>
      <c r="AS5" s="91"/>
      <c r="AT5" s="92">
        <v>44225</v>
      </c>
      <c r="AU5" s="93"/>
      <c r="AV5" s="93"/>
      <c r="AW5" s="94"/>
      <c r="AX5" s="95">
        <v>44242</v>
      </c>
      <c r="AY5" s="96"/>
      <c r="AZ5" s="96"/>
      <c r="BA5" s="97"/>
      <c r="BB5" s="80">
        <v>44665</v>
      </c>
      <c r="BC5" s="81"/>
      <c r="BD5" s="81"/>
      <c r="BE5" s="82"/>
      <c r="BF5" s="83">
        <v>44218</v>
      </c>
      <c r="BG5" s="84"/>
      <c r="BH5" s="84"/>
      <c r="BI5" s="85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0</v>
      </c>
      <c r="C10" s="23">
        <f>'[1]MGM Grand Detroit'!L7</f>
        <v>0</v>
      </c>
      <c r="D10" s="23">
        <f>'[1]MGM Grand Detroit'!R7</f>
        <v>0</v>
      </c>
      <c r="E10" s="24">
        <f>MAX(0,'[1]MGM Grand Detroit'!Z7)</f>
        <v>0</v>
      </c>
      <c r="F10" s="22">
        <f>'[1]MotorCity Casino'!F7</f>
        <v>0</v>
      </c>
      <c r="G10" s="23">
        <f>'[1]MotorCity Casino'!L7</f>
        <v>0</v>
      </c>
      <c r="H10" s="23">
        <f>'[1]MotorCity Casino'!R7</f>
        <v>0</v>
      </c>
      <c r="I10" s="24">
        <f>MAX(0,'[1]MotorCity Casino'!Z7)</f>
        <v>0</v>
      </c>
      <c r="J10" s="22">
        <f>[1]Greektown_Penn!F7</f>
        <v>0</v>
      </c>
      <c r="K10" s="23">
        <f>[1]Greektown_Penn!L7</f>
        <v>0</v>
      </c>
      <c r="L10" s="23">
        <f>[1]Greektown_Penn!R7</f>
        <v>0</v>
      </c>
      <c r="M10" s="24">
        <f>MAX(0,[1]Greektown_Penn!Z7)</f>
        <v>0</v>
      </c>
      <c r="N10" s="22">
        <f>'[1]Bay Mills Indian Community'!F7</f>
        <v>0</v>
      </c>
      <c r="O10" s="23">
        <f>'[1]Bay Mills Indian Community'!L7</f>
        <v>0</v>
      </c>
      <c r="P10" s="23">
        <f>'[1]Bay Mills Indian Community'!R7</f>
        <v>0</v>
      </c>
      <c r="Q10" s="24">
        <f>MAX(0,'[1]Bay Mills Indian Community'!X7)</f>
        <v>0</v>
      </c>
      <c r="R10" s="22">
        <f>[1]FireKeepers!F7</f>
        <v>0</v>
      </c>
      <c r="S10" s="23">
        <f>[1]FireKeepers!L7</f>
        <v>0</v>
      </c>
      <c r="T10" s="23">
        <f>[1]FireKeepers!R7</f>
        <v>0</v>
      </c>
      <c r="U10" s="24">
        <f>MAX(0,[1]FireKeepers!X7)</f>
        <v>0</v>
      </c>
      <c r="V10" s="22">
        <f>'[1]Grnd Traverse Band of Otta &amp; Ch'!F7</f>
        <v>0</v>
      </c>
      <c r="W10" s="23">
        <f>'[1]Grnd Traverse Band of Otta &amp; Ch'!L7</f>
        <v>0</v>
      </c>
      <c r="X10" s="23">
        <f>'[1]Grnd Traverse Band of Otta &amp; Ch'!R7</f>
        <v>0</v>
      </c>
      <c r="Y10" s="24">
        <f>MAX(0,'[1]Grnd Traverse Band of Otta &amp; Ch'!X7)</f>
        <v>0</v>
      </c>
      <c r="Z10" s="22">
        <f>'[1]Gun Lake'!F7</f>
        <v>0</v>
      </c>
      <c r="AA10" s="23">
        <f>'[1]Gun Lake'!L7</f>
        <v>0</v>
      </c>
      <c r="AB10" s="23">
        <f>'[1]Gun Lake'!R7</f>
        <v>0</v>
      </c>
      <c r="AC10" s="24">
        <f>MAX(0,'[1]Gun Lake'!X7)</f>
        <v>0</v>
      </c>
      <c r="AD10" s="22">
        <f>'[1]Hannahville Indian Community'!F7</f>
        <v>0</v>
      </c>
      <c r="AE10" s="23">
        <f>'[1]Hannahville Indian Community'!L7</f>
        <v>0</v>
      </c>
      <c r="AF10" s="23">
        <f>'[1]Hannahville Indian Community'!R7</f>
        <v>0</v>
      </c>
      <c r="AG10" s="24">
        <f>MAX(0,'[1]Hannahville Indian Community'!X7)</f>
        <v>0</v>
      </c>
      <c r="AH10" s="22">
        <f>'[1]Keweenaw Bay Indian Community'!F7</f>
        <v>0</v>
      </c>
      <c r="AI10" s="23">
        <f>'[1]Keweenaw Bay Indian Community'!L7</f>
        <v>0</v>
      </c>
      <c r="AJ10" s="23">
        <f>'[1]Keweenaw Bay Indian Community'!R7</f>
        <v>0</v>
      </c>
      <c r="AK10" s="24">
        <f>MAX(0,'[1]Keweenaw Bay Indian Community'!X7)</f>
        <v>0</v>
      </c>
      <c r="AL10" s="22">
        <f>'[1]Lac Vieux Desert Tribe'!F7</f>
        <v>0</v>
      </c>
      <c r="AM10" s="23">
        <f>'[1]Lac Vieux Desert Tribe'!L7</f>
        <v>0</v>
      </c>
      <c r="AN10" s="23">
        <f>'[1]Lac Vieux Desert Tribe'!R7</f>
        <v>0</v>
      </c>
      <c r="AO10" s="24">
        <f>MAX(0,'[1]Lac Vieux Desert Tribe'!X7)</f>
        <v>0</v>
      </c>
      <c r="AP10" s="22">
        <f>'[1]Little River Band of Ottawa Ind'!F7</f>
        <v>0</v>
      </c>
      <c r="AQ10" s="23">
        <f>'[1]Little River Band of Ottawa Ind'!L7</f>
        <v>0</v>
      </c>
      <c r="AR10" s="23">
        <f>'[1]Little River Band of Ottawa Ind'!R7</f>
        <v>0</v>
      </c>
      <c r="AS10" s="24">
        <f>MAX(0,'[1]Little River Band of Ottawa Ind'!X7)</f>
        <v>0</v>
      </c>
      <c r="AT10" s="22">
        <f>'[1]Little Traverse Bay Band of Oda'!F7</f>
        <v>0</v>
      </c>
      <c r="AU10" s="23">
        <f>'[1]Little Traverse Bay Band of Oda'!L7</f>
        <v>0</v>
      </c>
      <c r="AV10" s="23">
        <f>'[1]Little Traverse Bay Band of Oda'!R7</f>
        <v>0</v>
      </c>
      <c r="AW10" s="24">
        <f>MAX(0,'[1]Little Traverse Bay Band of Oda'!X7)</f>
        <v>0</v>
      </c>
      <c r="AX10" s="22">
        <f>'[1]Pokagon Band of Potawatomi Ind'!F7</f>
        <v>0</v>
      </c>
      <c r="AY10" s="23">
        <f>'[1]Pokagon Band of Potawatomi Ind'!L7</f>
        <v>0</v>
      </c>
      <c r="AZ10" s="23">
        <f>'[1]Pokagon Band of Potawatomi Ind'!R7</f>
        <v>0</v>
      </c>
      <c r="BA10" s="24">
        <f>MAX(0,'[1]Pokagon Band of Potawatomi Ind'!X7)</f>
        <v>0</v>
      </c>
      <c r="BB10" s="22">
        <f>'[1]Soaring Eagle Gaming'!F7</f>
        <v>0</v>
      </c>
      <c r="BC10" s="23">
        <f>'[1]Soaring Eagle Gaming'!L7</f>
        <v>0</v>
      </c>
      <c r="BD10" s="23">
        <f>'[1]Soaring Eagle Gaming'!R7</f>
        <v>0</v>
      </c>
      <c r="BE10" s="32">
        <f>MAX(0,'[1]Soaring Eagle Gaming'!X7)</f>
        <v>0</v>
      </c>
      <c r="BF10" s="22">
        <f>'[1]Sault Ste. Marie Tribe of Chipp'!F7</f>
        <v>0</v>
      </c>
      <c r="BG10" s="23">
        <f>'[1]Sault Ste. Marie Tribe of Chipp'!L7</f>
        <v>0</v>
      </c>
      <c r="BH10" s="23">
        <f>'[1]Sault Ste. Marie Tribe of Chipp'!R7</f>
        <v>0</v>
      </c>
      <c r="BI10" s="32">
        <f>MAX(0,'[1]Sault Ste. Marie Tribe of Chipp'!X7)</f>
        <v>0</v>
      </c>
      <c r="BJ10" s="42">
        <f t="shared" si="7"/>
        <v>0</v>
      </c>
      <c r="BK10" s="38">
        <f t="shared" si="7"/>
        <v>0</v>
      </c>
      <c r="BL10" s="38">
        <f t="shared" si="7"/>
        <v>0</v>
      </c>
      <c r="BM10" s="43">
        <f t="shared" si="7"/>
        <v>0</v>
      </c>
      <c r="BN10" s="34">
        <f>'[1]All Operators reconciliation'!X7+'[1]All Operators reconciliation'!Z7</f>
        <v>0</v>
      </c>
    </row>
    <row r="11" spans="1:77" s="1" customFormat="1" ht="13.8" x14ac:dyDescent="0.3">
      <c r="A11" s="2" t="s">
        <v>41</v>
      </c>
      <c r="B11" s="22">
        <f>'[1]MGM Grand Detroit'!F8</f>
        <v>0</v>
      </c>
      <c r="C11" s="23">
        <f>'[1]MGM Grand Detroit'!L8</f>
        <v>0</v>
      </c>
      <c r="D11" s="23">
        <f>'[1]MGM Grand Detroit'!R8</f>
        <v>0</v>
      </c>
      <c r="E11" s="24">
        <f>MAX(0,'[1]MGM Grand Detroit'!Z8)</f>
        <v>0</v>
      </c>
      <c r="F11" s="22">
        <f>'[1]MotorCity Casino'!F8</f>
        <v>0</v>
      </c>
      <c r="G11" s="23">
        <f>'[1]MotorCity Casino'!L8</f>
        <v>0</v>
      </c>
      <c r="H11" s="23">
        <f>'[1]MotorCity Casino'!R8</f>
        <v>0</v>
      </c>
      <c r="I11" s="24">
        <f>MAX(0,'[1]MotorCity Casino'!Z8)</f>
        <v>0</v>
      </c>
      <c r="J11" s="22">
        <f>[1]Greektown_Penn!F8</f>
        <v>0</v>
      </c>
      <c r="K11" s="23">
        <f>[1]Greektown_Penn!L8</f>
        <v>0</v>
      </c>
      <c r="L11" s="23">
        <f>[1]Greektown_Penn!R8</f>
        <v>0</v>
      </c>
      <c r="M11" s="24">
        <f>MAX(0,[1]Greektown_Penn!Z8)</f>
        <v>0</v>
      </c>
      <c r="N11" s="22">
        <f>'[1]Bay Mills Indian Community'!F8</f>
        <v>0</v>
      </c>
      <c r="O11" s="23">
        <f>'[1]Bay Mills Indian Community'!L8</f>
        <v>0</v>
      </c>
      <c r="P11" s="23">
        <f>'[1]Bay Mills Indian Community'!R8</f>
        <v>0</v>
      </c>
      <c r="Q11" s="24">
        <f>MAX(0,'[1]Bay Mills Indian Community'!X8)</f>
        <v>0</v>
      </c>
      <c r="R11" s="22">
        <f>[1]FireKeepers!F8</f>
        <v>0</v>
      </c>
      <c r="S11" s="23">
        <f>[1]FireKeepers!L8</f>
        <v>0</v>
      </c>
      <c r="T11" s="23">
        <f>[1]FireKeepers!R8</f>
        <v>0</v>
      </c>
      <c r="U11" s="24">
        <f>MAX(0,[1]FireKeepers!X8)</f>
        <v>0</v>
      </c>
      <c r="V11" s="22">
        <f>'[1]Grnd Traverse Band of Otta &amp; Ch'!F8</f>
        <v>0</v>
      </c>
      <c r="W11" s="23">
        <f>'[1]Grnd Traverse Band of Otta &amp; Ch'!L8</f>
        <v>0</v>
      </c>
      <c r="X11" s="23">
        <f>'[1]Grnd Traverse Band of Otta &amp; Ch'!R8</f>
        <v>0</v>
      </c>
      <c r="Y11" s="24">
        <f>MAX(0,'[1]Grnd Traverse Band of Otta &amp; Ch'!X8)</f>
        <v>0</v>
      </c>
      <c r="Z11" s="22">
        <f>'[1]Gun Lake'!F8</f>
        <v>0</v>
      </c>
      <c r="AA11" s="23">
        <f>'[1]Gun Lake'!L8</f>
        <v>0</v>
      </c>
      <c r="AB11" s="23">
        <f>'[1]Gun Lake'!R8</f>
        <v>0</v>
      </c>
      <c r="AC11" s="24">
        <f>MAX(0,'[1]Gun Lake'!X8)</f>
        <v>0</v>
      </c>
      <c r="AD11" s="22">
        <f>'[1]Hannahville Indian Community'!F8</f>
        <v>0</v>
      </c>
      <c r="AE11" s="23">
        <f>'[1]Hannahville Indian Community'!L8</f>
        <v>0</v>
      </c>
      <c r="AF11" s="23">
        <f>'[1]Hannahville Indian Community'!R8</f>
        <v>0</v>
      </c>
      <c r="AG11" s="24">
        <f>MAX(0,'[1]Hannahville Indian Community'!X8)</f>
        <v>0</v>
      </c>
      <c r="AH11" s="22">
        <f>'[1]Keweenaw Bay Indian Community'!F8</f>
        <v>0</v>
      </c>
      <c r="AI11" s="23">
        <f>'[1]Keweenaw Bay Indian Community'!L8</f>
        <v>0</v>
      </c>
      <c r="AJ11" s="23">
        <f>'[1]Keweenaw Bay Indian Community'!R8</f>
        <v>0</v>
      </c>
      <c r="AK11" s="24">
        <f>MAX(0,'[1]Keweenaw Bay Indian Community'!X8)</f>
        <v>0</v>
      </c>
      <c r="AL11" s="22">
        <f>'[1]Lac Vieux Desert Tribe'!F8</f>
        <v>0</v>
      </c>
      <c r="AM11" s="23">
        <f>'[1]Lac Vieux Desert Tribe'!L8</f>
        <v>0</v>
      </c>
      <c r="AN11" s="23">
        <f>'[1]Lac Vieux Desert Tribe'!R8</f>
        <v>0</v>
      </c>
      <c r="AO11" s="24">
        <f>MAX(0,'[1]Lac Vieux Desert Tribe'!X8)</f>
        <v>0</v>
      </c>
      <c r="AP11" s="22">
        <f>'[1]Little River Band of Ottawa Ind'!F8</f>
        <v>0</v>
      </c>
      <c r="AQ11" s="23">
        <f>'[1]Little River Band of Ottawa Ind'!L8</f>
        <v>0</v>
      </c>
      <c r="AR11" s="23">
        <f>'[1]Little River Band of Ottawa Ind'!R8</f>
        <v>0</v>
      </c>
      <c r="AS11" s="24">
        <f>MAX(0,'[1]Little River Band of Ottawa Ind'!X8)</f>
        <v>0</v>
      </c>
      <c r="AT11" s="22">
        <f>'[1]Little Traverse Bay Band of Oda'!F8</f>
        <v>0</v>
      </c>
      <c r="AU11" s="23">
        <f>'[1]Little Traverse Bay Band of Oda'!L8</f>
        <v>0</v>
      </c>
      <c r="AV11" s="23">
        <f>'[1]Little Traverse Bay Band of Oda'!R8</f>
        <v>0</v>
      </c>
      <c r="AW11" s="24">
        <f>MAX(0,'[1]Little Traverse Bay Band of Oda'!X8)</f>
        <v>0</v>
      </c>
      <c r="AX11" s="22">
        <f>'[1]Pokagon Band of Potawatomi Ind'!F8</f>
        <v>0</v>
      </c>
      <c r="AY11" s="23">
        <f>'[1]Pokagon Band of Potawatomi Ind'!L8</f>
        <v>0</v>
      </c>
      <c r="AZ11" s="23">
        <f>'[1]Pokagon Band of Potawatomi Ind'!R8</f>
        <v>0</v>
      </c>
      <c r="BA11" s="24">
        <f>MAX(0,'[1]Pokagon Band of Potawatomi Ind'!X8)</f>
        <v>0</v>
      </c>
      <c r="BB11" s="22">
        <f>'[1]Soaring Eagle Gaming'!F8</f>
        <v>0</v>
      </c>
      <c r="BC11" s="23">
        <f>'[1]Soaring Eagle Gaming'!L8</f>
        <v>0</v>
      </c>
      <c r="BD11" s="23">
        <f>'[1]Soaring Eagle Gaming'!R8</f>
        <v>0</v>
      </c>
      <c r="BE11" s="32">
        <f>MAX(0,'[1]Soaring Eagle Gaming'!X8)</f>
        <v>0</v>
      </c>
      <c r="BF11" s="22">
        <f>'[1]Sault Ste. Marie Tribe of Chipp'!F8</f>
        <v>0</v>
      </c>
      <c r="BG11" s="23">
        <f>'[1]Sault Ste. Marie Tribe of Chipp'!L8</f>
        <v>0</v>
      </c>
      <c r="BH11" s="23">
        <f>'[1]Sault Ste. Marie Tribe of Chipp'!R8</f>
        <v>0</v>
      </c>
      <c r="BI11" s="32">
        <f>MAX(0,'[1]Sault Ste. Marie Tribe of Chipp'!X8)</f>
        <v>0</v>
      </c>
      <c r="BJ11" s="42">
        <f t="shared" si="7"/>
        <v>0</v>
      </c>
      <c r="BK11" s="38">
        <f t="shared" si="7"/>
        <v>0</v>
      </c>
      <c r="BL11" s="38">
        <f t="shared" si="7"/>
        <v>0</v>
      </c>
      <c r="BM11" s="43">
        <f t="shared" si="7"/>
        <v>0</v>
      </c>
      <c r="BN11" s="34">
        <f>'[1]All Operators reconciliation'!X8+'[1]All Operators reconciliation'!Z8</f>
        <v>0</v>
      </c>
    </row>
    <row r="12" spans="1:77" s="1" customFormat="1" ht="13.8" x14ac:dyDescent="0.3">
      <c r="A12" s="2" t="s">
        <v>42</v>
      </c>
      <c r="B12" s="22">
        <f>'[1]MGM Grand Detroit'!F9</f>
        <v>0</v>
      </c>
      <c r="C12" s="23">
        <f>'[1]MGM Grand Detroit'!L9</f>
        <v>0</v>
      </c>
      <c r="D12" s="23">
        <f>'[1]MGM Grand Detroit'!R9</f>
        <v>0</v>
      </c>
      <c r="E12" s="24">
        <f>MAX(0,'[1]MGM Grand Detroit'!Z9)</f>
        <v>0</v>
      </c>
      <c r="F12" s="22">
        <f>'[1]MotorCity Casino'!F9</f>
        <v>0</v>
      </c>
      <c r="G12" s="23">
        <f>'[1]MotorCity Casino'!L9</f>
        <v>0</v>
      </c>
      <c r="H12" s="23">
        <f>'[1]MotorCity Casino'!R9</f>
        <v>0</v>
      </c>
      <c r="I12" s="24">
        <f>MAX(0,'[1]MotorCity Casino'!Z9)</f>
        <v>0</v>
      </c>
      <c r="J12" s="22">
        <f>[1]Greektown_Penn!F9</f>
        <v>0</v>
      </c>
      <c r="K12" s="23">
        <f>[1]Greektown_Penn!L9</f>
        <v>0</v>
      </c>
      <c r="L12" s="23">
        <f>[1]Greektown_Penn!R9</f>
        <v>0</v>
      </c>
      <c r="M12" s="24">
        <f>MAX(0,[1]Greektown_Penn!Z9)</f>
        <v>0</v>
      </c>
      <c r="N12" s="22">
        <f>'[1]Bay Mills Indian Community'!F9</f>
        <v>0</v>
      </c>
      <c r="O12" s="23">
        <f>'[1]Bay Mills Indian Community'!L9</f>
        <v>0</v>
      </c>
      <c r="P12" s="23">
        <f>'[1]Bay Mills Indian Community'!R9</f>
        <v>0</v>
      </c>
      <c r="Q12" s="24">
        <f>MAX(0,'[1]Bay Mills Indian Community'!X9)</f>
        <v>0</v>
      </c>
      <c r="R12" s="22">
        <f>[1]FireKeepers!F9</f>
        <v>0</v>
      </c>
      <c r="S12" s="23">
        <f>[1]FireKeepers!L9</f>
        <v>0</v>
      </c>
      <c r="T12" s="23">
        <f>[1]FireKeepers!R9</f>
        <v>0</v>
      </c>
      <c r="U12" s="24">
        <f>MAX(0,[1]FireKeepers!X9)</f>
        <v>0</v>
      </c>
      <c r="V12" s="22">
        <f>'[1]Grnd Traverse Band of Otta &amp; Ch'!F9</f>
        <v>0</v>
      </c>
      <c r="W12" s="23">
        <f>'[1]Grnd Traverse Band of Otta &amp; Ch'!L9</f>
        <v>0</v>
      </c>
      <c r="X12" s="23">
        <f>'[1]Grnd Traverse Band of Otta &amp; Ch'!R9</f>
        <v>0</v>
      </c>
      <c r="Y12" s="24">
        <f>MAX(0,'[1]Grnd Traverse Band of Otta &amp; Ch'!X9)</f>
        <v>0</v>
      </c>
      <c r="Z12" s="22">
        <f>'[1]Gun Lake'!F9</f>
        <v>0</v>
      </c>
      <c r="AA12" s="23">
        <f>'[1]Gun Lake'!L9</f>
        <v>0</v>
      </c>
      <c r="AB12" s="23">
        <f>'[1]Gun Lake'!R9</f>
        <v>0</v>
      </c>
      <c r="AC12" s="24">
        <f>MAX(0,'[1]Gun Lake'!X9)</f>
        <v>0</v>
      </c>
      <c r="AD12" s="22">
        <f>'[1]Hannahville Indian Community'!F9</f>
        <v>0</v>
      </c>
      <c r="AE12" s="23">
        <f>'[1]Hannahville Indian Community'!L9</f>
        <v>0</v>
      </c>
      <c r="AF12" s="23">
        <f>'[1]Hannahville Indian Community'!R9</f>
        <v>0</v>
      </c>
      <c r="AG12" s="24">
        <f>MAX(0,'[1]Hannahville Indian Community'!X9)</f>
        <v>0</v>
      </c>
      <c r="AH12" s="22">
        <f>'[1]Keweenaw Bay Indian Community'!F9</f>
        <v>0</v>
      </c>
      <c r="AI12" s="23">
        <f>'[1]Keweenaw Bay Indian Community'!L9</f>
        <v>0</v>
      </c>
      <c r="AJ12" s="23">
        <f>'[1]Keweenaw Bay Indian Community'!R9</f>
        <v>0</v>
      </c>
      <c r="AK12" s="24">
        <f>MAX(0,'[1]Keweenaw Bay Indian Community'!X9)</f>
        <v>0</v>
      </c>
      <c r="AL12" s="22">
        <f>'[1]Lac Vieux Desert Tribe'!F9</f>
        <v>0</v>
      </c>
      <c r="AM12" s="23">
        <f>'[1]Lac Vieux Desert Tribe'!L9</f>
        <v>0</v>
      </c>
      <c r="AN12" s="23">
        <f>'[1]Lac Vieux Desert Tribe'!R9</f>
        <v>0</v>
      </c>
      <c r="AO12" s="24">
        <f>MAX(0,'[1]Lac Vieux Desert Tribe'!X9)</f>
        <v>0</v>
      </c>
      <c r="AP12" s="22">
        <f>'[1]Little River Band of Ottawa Ind'!F9</f>
        <v>0</v>
      </c>
      <c r="AQ12" s="23">
        <f>'[1]Little River Band of Ottawa Ind'!L9</f>
        <v>0</v>
      </c>
      <c r="AR12" s="23">
        <f>'[1]Little River Band of Ottawa Ind'!R9</f>
        <v>0</v>
      </c>
      <c r="AS12" s="24">
        <f>MAX(0,'[1]Little River Band of Ottawa Ind'!X9)</f>
        <v>0</v>
      </c>
      <c r="AT12" s="22">
        <f>'[1]Little Traverse Bay Band of Oda'!F9</f>
        <v>0</v>
      </c>
      <c r="AU12" s="23">
        <f>'[1]Little Traverse Bay Band of Oda'!L9</f>
        <v>0</v>
      </c>
      <c r="AV12" s="23">
        <f>'[1]Little Traverse Bay Band of Oda'!R9</f>
        <v>0</v>
      </c>
      <c r="AW12" s="24">
        <f>MAX(0,'[1]Little Traverse Bay Band of Oda'!X9)</f>
        <v>0</v>
      </c>
      <c r="AX12" s="22">
        <f>'[1]Pokagon Band of Potawatomi Ind'!F9</f>
        <v>0</v>
      </c>
      <c r="AY12" s="23">
        <f>'[1]Pokagon Band of Potawatomi Ind'!L9</f>
        <v>0</v>
      </c>
      <c r="AZ12" s="23">
        <f>'[1]Pokagon Band of Potawatomi Ind'!R9</f>
        <v>0</v>
      </c>
      <c r="BA12" s="24">
        <f>MAX(0,'[1]Pokagon Band of Potawatomi Ind'!X9)</f>
        <v>0</v>
      </c>
      <c r="BB12" s="22">
        <f>'[1]Soaring Eagle Gaming'!F9</f>
        <v>0</v>
      </c>
      <c r="BC12" s="23">
        <f>'[1]Soaring Eagle Gaming'!L9</f>
        <v>0</v>
      </c>
      <c r="BD12" s="23">
        <f>'[1]Soaring Eagle Gaming'!R9</f>
        <v>0</v>
      </c>
      <c r="BE12" s="32">
        <f>MAX(0,'[1]Soaring Eagle Gaming'!X9)</f>
        <v>0</v>
      </c>
      <c r="BF12" s="22">
        <f>'[1]Sault Ste. Marie Tribe of Chipp'!F9</f>
        <v>0</v>
      </c>
      <c r="BG12" s="23">
        <f>'[1]Sault Ste. Marie Tribe of Chipp'!L9</f>
        <v>0</v>
      </c>
      <c r="BH12" s="23">
        <f>'[1]Sault Ste. Marie Tribe of Chipp'!R9</f>
        <v>0</v>
      </c>
      <c r="BI12" s="32">
        <f>MAX(0,'[1]Sault Ste. Marie Tribe of Chipp'!X9)</f>
        <v>0</v>
      </c>
      <c r="BJ12" s="42">
        <f t="shared" si="7"/>
        <v>0</v>
      </c>
      <c r="BK12" s="38">
        <f t="shared" si="7"/>
        <v>0</v>
      </c>
      <c r="BL12" s="38">
        <f t="shared" si="7"/>
        <v>0</v>
      </c>
      <c r="BM12" s="43">
        <f t="shared" si="7"/>
        <v>0</v>
      </c>
      <c r="BN12" s="34">
        <f>'[1]All Operators reconciliation'!X9+'[1]All Operators reconciliation'!Z9</f>
        <v>0</v>
      </c>
    </row>
    <row r="13" spans="1:77" s="1" customFormat="1" ht="13.8" x14ac:dyDescent="0.3">
      <c r="A13" s="2" t="s">
        <v>43</v>
      </c>
      <c r="B13" s="22">
        <f>'[1]MGM Grand Detroit'!F10</f>
        <v>0</v>
      </c>
      <c r="C13" s="23">
        <f>'[1]MGM Grand Detroit'!L10</f>
        <v>0</v>
      </c>
      <c r="D13" s="23">
        <f>'[1]MGM Grand Detroit'!R10</f>
        <v>0</v>
      </c>
      <c r="E13" s="24">
        <f>MAX(0,'[1]MGM Grand Detroit'!Z10)</f>
        <v>0</v>
      </c>
      <c r="F13" s="22">
        <f>'[1]MotorCity Casino'!F10</f>
        <v>0</v>
      </c>
      <c r="G13" s="23">
        <f>'[1]MotorCity Casino'!L10</f>
        <v>0</v>
      </c>
      <c r="H13" s="23">
        <f>'[1]MotorCity Casino'!R10</f>
        <v>0</v>
      </c>
      <c r="I13" s="24">
        <f>MAX(0,'[1]MotorCity Casino'!Z10)</f>
        <v>0</v>
      </c>
      <c r="J13" s="22">
        <f>[1]Greektown_Penn!F10</f>
        <v>0</v>
      </c>
      <c r="K13" s="23">
        <f>[1]Greektown_Penn!L10</f>
        <v>0</v>
      </c>
      <c r="L13" s="23">
        <f>[1]Greektown_Penn!R10</f>
        <v>0</v>
      </c>
      <c r="M13" s="24">
        <f>MAX(0,[1]Greektown_Penn!Z10)</f>
        <v>0</v>
      </c>
      <c r="N13" s="22">
        <f>'[1]Bay Mills Indian Community'!F10</f>
        <v>0</v>
      </c>
      <c r="O13" s="23">
        <f>'[1]Bay Mills Indian Community'!L10</f>
        <v>0</v>
      </c>
      <c r="P13" s="23">
        <f>'[1]Bay Mills Indian Community'!R10</f>
        <v>0</v>
      </c>
      <c r="Q13" s="24">
        <f>MAX(0,'[1]Bay Mills Indian Community'!X10)</f>
        <v>0</v>
      </c>
      <c r="R13" s="22">
        <f>[1]FireKeepers!F10</f>
        <v>0</v>
      </c>
      <c r="S13" s="23">
        <f>[1]FireKeepers!L10</f>
        <v>0</v>
      </c>
      <c r="T13" s="23">
        <f>[1]FireKeepers!R10</f>
        <v>0</v>
      </c>
      <c r="U13" s="24">
        <f>MAX(0,[1]FireKeepers!X10)</f>
        <v>0</v>
      </c>
      <c r="V13" s="22">
        <f>'[1]Grnd Traverse Band of Otta &amp; Ch'!F10</f>
        <v>0</v>
      </c>
      <c r="W13" s="23">
        <f>'[1]Grnd Traverse Band of Otta &amp; Ch'!L10</f>
        <v>0</v>
      </c>
      <c r="X13" s="23">
        <f>'[1]Grnd Traverse Band of Otta &amp; Ch'!R10</f>
        <v>0</v>
      </c>
      <c r="Y13" s="24">
        <f>MAX(0,'[1]Grnd Traverse Band of Otta &amp; Ch'!X10)</f>
        <v>0</v>
      </c>
      <c r="Z13" s="22">
        <f>'[1]Gun Lake'!F10</f>
        <v>0</v>
      </c>
      <c r="AA13" s="23">
        <f>'[1]Gun Lake'!L10</f>
        <v>0</v>
      </c>
      <c r="AB13" s="23">
        <f>'[1]Gun Lake'!R10</f>
        <v>0</v>
      </c>
      <c r="AC13" s="24">
        <f>MAX(0,'[1]Gun Lake'!X10)</f>
        <v>0</v>
      </c>
      <c r="AD13" s="22">
        <f>'[1]Hannahville Indian Community'!F10</f>
        <v>0</v>
      </c>
      <c r="AE13" s="23">
        <f>'[1]Hannahville Indian Community'!L10</f>
        <v>0</v>
      </c>
      <c r="AF13" s="23">
        <f>'[1]Hannahville Indian Community'!R10</f>
        <v>0</v>
      </c>
      <c r="AG13" s="24">
        <f>MAX(0,'[1]Hannahville Indian Community'!X10)</f>
        <v>0</v>
      </c>
      <c r="AH13" s="22">
        <f>'[1]Keweenaw Bay Indian Community'!F10</f>
        <v>0</v>
      </c>
      <c r="AI13" s="23">
        <f>'[1]Keweenaw Bay Indian Community'!L10</f>
        <v>0</v>
      </c>
      <c r="AJ13" s="23">
        <f>'[1]Keweenaw Bay Indian Community'!R10</f>
        <v>0</v>
      </c>
      <c r="AK13" s="24">
        <f>MAX(0,'[1]Keweenaw Bay Indian Community'!X10)</f>
        <v>0</v>
      </c>
      <c r="AL13" s="22">
        <f>'[1]Lac Vieux Desert Tribe'!F10</f>
        <v>0</v>
      </c>
      <c r="AM13" s="23">
        <f>'[1]Lac Vieux Desert Tribe'!L10</f>
        <v>0</v>
      </c>
      <c r="AN13" s="23">
        <f>'[1]Lac Vieux Desert Tribe'!R10</f>
        <v>0</v>
      </c>
      <c r="AO13" s="24">
        <f>MAX(0,'[1]Lac Vieux Desert Tribe'!X10)</f>
        <v>0</v>
      </c>
      <c r="AP13" s="22">
        <f>'[1]Little River Band of Ottawa Ind'!F10</f>
        <v>0</v>
      </c>
      <c r="AQ13" s="23">
        <f>'[1]Little River Band of Ottawa Ind'!L10</f>
        <v>0</v>
      </c>
      <c r="AR13" s="23">
        <f>'[1]Little River Band of Ottawa Ind'!R10</f>
        <v>0</v>
      </c>
      <c r="AS13" s="24">
        <f>MAX(0,'[1]Little River Band of Ottawa Ind'!X10)</f>
        <v>0</v>
      </c>
      <c r="AT13" s="22">
        <f>'[1]Little Traverse Bay Band of Oda'!F10</f>
        <v>0</v>
      </c>
      <c r="AU13" s="23">
        <f>'[1]Little Traverse Bay Band of Oda'!L10</f>
        <v>0</v>
      </c>
      <c r="AV13" s="23">
        <f>'[1]Little Traverse Bay Band of Oda'!R10</f>
        <v>0</v>
      </c>
      <c r="AW13" s="24">
        <f>MAX(0,'[1]Little Traverse Bay Band of Oda'!X10)</f>
        <v>0</v>
      </c>
      <c r="AX13" s="22">
        <f>'[1]Pokagon Band of Potawatomi Ind'!F10</f>
        <v>0</v>
      </c>
      <c r="AY13" s="23">
        <f>'[1]Pokagon Band of Potawatomi Ind'!L10</f>
        <v>0</v>
      </c>
      <c r="AZ13" s="23">
        <f>'[1]Pokagon Band of Potawatomi Ind'!R10</f>
        <v>0</v>
      </c>
      <c r="BA13" s="24">
        <f>MAX(0,'[1]Pokagon Band of Potawatomi Ind'!X10)</f>
        <v>0</v>
      </c>
      <c r="BB13" s="22">
        <f>'[1]Soaring Eagle Gaming'!F10</f>
        <v>0</v>
      </c>
      <c r="BC13" s="23">
        <f>'[1]Soaring Eagle Gaming'!L10</f>
        <v>0</v>
      </c>
      <c r="BD13" s="23">
        <f>'[1]Soaring Eagle Gaming'!R10</f>
        <v>0</v>
      </c>
      <c r="BE13" s="32">
        <f>MAX(0,'[1]Soaring Eagle Gaming'!X10)</f>
        <v>0</v>
      </c>
      <c r="BF13" s="22">
        <f>'[1]Sault Ste. Marie Tribe of Chipp'!F10</f>
        <v>0</v>
      </c>
      <c r="BG13" s="23">
        <f>'[1]Sault Ste. Marie Tribe of Chipp'!L10</f>
        <v>0</v>
      </c>
      <c r="BH13" s="23">
        <f>'[1]Sault Ste. Marie Tribe of Chipp'!R10</f>
        <v>0</v>
      </c>
      <c r="BI13" s="32">
        <f>MAX(0,'[1]Sault Ste. Marie Tribe of Chipp'!X10)</f>
        <v>0</v>
      </c>
      <c r="BJ13" s="42">
        <f t="shared" si="7"/>
        <v>0</v>
      </c>
      <c r="BK13" s="38">
        <f t="shared" si="7"/>
        <v>0</v>
      </c>
      <c r="BL13" s="38">
        <f t="shared" si="7"/>
        <v>0</v>
      </c>
      <c r="BM13" s="43">
        <f t="shared" si="7"/>
        <v>0</v>
      </c>
      <c r="BN13" s="34">
        <f>'[1]All Operators reconciliation'!X10+'[1]All Operators reconciliation'!Z10</f>
        <v>0</v>
      </c>
    </row>
    <row r="14" spans="1:77" s="1" customFormat="1" ht="13.8" x14ac:dyDescent="0.3">
      <c r="A14" s="2" t="s">
        <v>44</v>
      </c>
      <c r="B14" s="22">
        <f>'[1]MGM Grand Detroit'!F11</f>
        <v>0</v>
      </c>
      <c r="C14" s="23">
        <f>'[1]MGM Grand Detroit'!L11</f>
        <v>0</v>
      </c>
      <c r="D14" s="23">
        <f>'[1]MGM Grand Detroit'!R11</f>
        <v>0</v>
      </c>
      <c r="E14" s="24">
        <f>MAX(0,'[1]MGM Grand Detroit'!Z11)</f>
        <v>0</v>
      </c>
      <c r="F14" s="22">
        <f>'[1]MotorCity Casino'!F11</f>
        <v>0</v>
      </c>
      <c r="G14" s="23">
        <f>'[1]MotorCity Casino'!L11</f>
        <v>0</v>
      </c>
      <c r="H14" s="23">
        <f>'[1]MotorCity Casino'!R11</f>
        <v>0</v>
      </c>
      <c r="I14" s="24">
        <f>MAX(0,'[1]MotorCity Casino'!Z11)</f>
        <v>0</v>
      </c>
      <c r="J14" s="22">
        <f>[1]Greektown_Penn!F11</f>
        <v>0</v>
      </c>
      <c r="K14" s="23">
        <f>[1]Greektown_Penn!L11</f>
        <v>0</v>
      </c>
      <c r="L14" s="23">
        <f>[1]Greektown_Penn!R11</f>
        <v>0</v>
      </c>
      <c r="M14" s="24">
        <f>MAX(0,[1]Greektown_Penn!Z11)</f>
        <v>0</v>
      </c>
      <c r="N14" s="22">
        <f>'[1]Bay Mills Indian Community'!F11</f>
        <v>0</v>
      </c>
      <c r="O14" s="23">
        <f>'[1]Bay Mills Indian Community'!L11</f>
        <v>0</v>
      </c>
      <c r="P14" s="23">
        <f>'[1]Bay Mills Indian Community'!R11</f>
        <v>0</v>
      </c>
      <c r="Q14" s="24">
        <f>MAX(0,'[1]Bay Mills Indian Community'!X11)</f>
        <v>0</v>
      </c>
      <c r="R14" s="22">
        <f>[1]FireKeepers!F11</f>
        <v>0</v>
      </c>
      <c r="S14" s="23">
        <f>[1]FireKeepers!L11</f>
        <v>0</v>
      </c>
      <c r="T14" s="23">
        <f>[1]FireKeepers!R11</f>
        <v>0</v>
      </c>
      <c r="U14" s="24">
        <f>MAX(0,[1]FireKeepers!X11)</f>
        <v>0</v>
      </c>
      <c r="V14" s="22">
        <f>'[1]Grnd Traverse Band of Otta &amp; Ch'!F11</f>
        <v>0</v>
      </c>
      <c r="W14" s="23">
        <f>'[1]Grnd Traverse Band of Otta &amp; Ch'!L11</f>
        <v>0</v>
      </c>
      <c r="X14" s="23">
        <f>'[1]Grnd Traverse Band of Otta &amp; Ch'!R11</f>
        <v>0</v>
      </c>
      <c r="Y14" s="24">
        <f>MAX(0,'[1]Grnd Traverse Band of Otta &amp; Ch'!X11)</f>
        <v>0</v>
      </c>
      <c r="Z14" s="22">
        <f>'[1]Gun Lake'!F11</f>
        <v>0</v>
      </c>
      <c r="AA14" s="23">
        <f>'[1]Gun Lake'!L11</f>
        <v>0</v>
      </c>
      <c r="AB14" s="23">
        <f>'[1]Gun Lake'!R11</f>
        <v>0</v>
      </c>
      <c r="AC14" s="24">
        <f>MAX(0,'[1]Gun Lake'!X11)</f>
        <v>0</v>
      </c>
      <c r="AD14" s="22">
        <f>'[1]Hannahville Indian Community'!F11</f>
        <v>0</v>
      </c>
      <c r="AE14" s="23">
        <f>'[1]Hannahville Indian Community'!L11</f>
        <v>0</v>
      </c>
      <c r="AF14" s="23">
        <f>'[1]Hannahville Indian Community'!R11</f>
        <v>0</v>
      </c>
      <c r="AG14" s="24">
        <f>MAX(0,'[1]Hannahville Indian Community'!X11)</f>
        <v>0</v>
      </c>
      <c r="AH14" s="22">
        <f>'[1]Keweenaw Bay Indian Community'!F11</f>
        <v>0</v>
      </c>
      <c r="AI14" s="23">
        <f>'[1]Keweenaw Bay Indian Community'!L11</f>
        <v>0</v>
      </c>
      <c r="AJ14" s="23">
        <f>'[1]Keweenaw Bay Indian Community'!R11</f>
        <v>0</v>
      </c>
      <c r="AK14" s="24">
        <f>MAX(0,'[1]Keweenaw Bay Indian Community'!X11)</f>
        <v>0</v>
      </c>
      <c r="AL14" s="22">
        <f>'[1]Lac Vieux Desert Tribe'!F11</f>
        <v>0</v>
      </c>
      <c r="AM14" s="23">
        <f>'[1]Lac Vieux Desert Tribe'!L11</f>
        <v>0</v>
      </c>
      <c r="AN14" s="23">
        <f>'[1]Lac Vieux Desert Tribe'!R11</f>
        <v>0</v>
      </c>
      <c r="AO14" s="24">
        <f>MAX(0,'[1]Lac Vieux Desert Tribe'!X11)</f>
        <v>0</v>
      </c>
      <c r="AP14" s="22">
        <f>'[1]Little River Band of Ottawa Ind'!F11</f>
        <v>0</v>
      </c>
      <c r="AQ14" s="23">
        <f>'[1]Little River Band of Ottawa Ind'!L11</f>
        <v>0</v>
      </c>
      <c r="AR14" s="23">
        <f>'[1]Little River Band of Ottawa Ind'!R11</f>
        <v>0</v>
      </c>
      <c r="AS14" s="24">
        <f>MAX(0,'[1]Little River Band of Ottawa Ind'!X11)</f>
        <v>0</v>
      </c>
      <c r="AT14" s="22">
        <f>'[1]Little Traverse Bay Band of Oda'!F11</f>
        <v>0</v>
      </c>
      <c r="AU14" s="23">
        <f>'[1]Little Traverse Bay Band of Oda'!L11</f>
        <v>0</v>
      </c>
      <c r="AV14" s="23">
        <f>'[1]Little Traverse Bay Band of Oda'!R11</f>
        <v>0</v>
      </c>
      <c r="AW14" s="24">
        <f>MAX(0,'[1]Little Traverse Bay Band of Oda'!X11)</f>
        <v>0</v>
      </c>
      <c r="AX14" s="22">
        <f>'[1]Pokagon Band of Potawatomi Ind'!F11</f>
        <v>0</v>
      </c>
      <c r="AY14" s="23">
        <f>'[1]Pokagon Band of Potawatomi Ind'!L11</f>
        <v>0</v>
      </c>
      <c r="AZ14" s="23">
        <f>'[1]Pokagon Band of Potawatomi Ind'!R11</f>
        <v>0</v>
      </c>
      <c r="BA14" s="24">
        <f>MAX(0,'[1]Pokagon Band of Potawatomi Ind'!X11)</f>
        <v>0</v>
      </c>
      <c r="BB14" s="22">
        <f>'[1]Soaring Eagle Gaming'!F11</f>
        <v>0</v>
      </c>
      <c r="BC14" s="23">
        <f>'[1]Soaring Eagle Gaming'!L11</f>
        <v>0</v>
      </c>
      <c r="BD14" s="23">
        <f>'[1]Soaring Eagle Gaming'!R11</f>
        <v>0</v>
      </c>
      <c r="BE14" s="32">
        <f>MAX(0,'[1]Soaring Eagle Gaming'!X11)</f>
        <v>0</v>
      </c>
      <c r="BF14" s="22">
        <f>'[1]Sault Ste. Marie Tribe of Chipp'!F11</f>
        <v>0</v>
      </c>
      <c r="BG14" s="23">
        <f>'[1]Sault Ste. Marie Tribe of Chipp'!L11</f>
        <v>0</v>
      </c>
      <c r="BH14" s="23">
        <f>'[1]Sault Ste. Marie Tribe of Chipp'!R11</f>
        <v>0</v>
      </c>
      <c r="BI14" s="32">
        <f>MAX(0,'[1]Sault Ste. Marie Tribe of Chipp'!X11)</f>
        <v>0</v>
      </c>
      <c r="BJ14" s="42">
        <f t="shared" si="7"/>
        <v>0</v>
      </c>
      <c r="BK14" s="38">
        <f t="shared" si="7"/>
        <v>0</v>
      </c>
      <c r="BL14" s="38">
        <f t="shared" si="7"/>
        <v>0</v>
      </c>
      <c r="BM14" s="43">
        <f t="shared" si="7"/>
        <v>0</v>
      </c>
      <c r="BN14" s="34">
        <f>'[1]All Operators reconciliation'!X11+'[1]All Operators reconciliation'!Z11</f>
        <v>0</v>
      </c>
    </row>
    <row r="15" spans="1:77" s="1" customFormat="1" ht="13.8" x14ac:dyDescent="0.3">
      <c r="A15" s="2" t="s">
        <v>45</v>
      </c>
      <c r="B15" s="22">
        <f>'[1]MGM Grand Detroit'!F12</f>
        <v>0</v>
      </c>
      <c r="C15" s="23">
        <f>'[1]MGM Grand Detroit'!L12</f>
        <v>0</v>
      </c>
      <c r="D15" s="23">
        <f>'[1]MGM Grand Detroit'!R12</f>
        <v>0</v>
      </c>
      <c r="E15" s="24">
        <f>MAX(0,'[1]MGM Grand Detroit'!Z12)</f>
        <v>0</v>
      </c>
      <c r="F15" s="22">
        <f>'[1]MotorCity Casino'!F12</f>
        <v>0</v>
      </c>
      <c r="G15" s="23">
        <f>'[1]MotorCity Casino'!L12</f>
        <v>0</v>
      </c>
      <c r="H15" s="23">
        <f>'[1]MotorCity Casino'!R12</f>
        <v>0</v>
      </c>
      <c r="I15" s="24">
        <f>MAX(0,'[1]MotorCity Casino'!Z12)</f>
        <v>0</v>
      </c>
      <c r="J15" s="22">
        <f>[1]Greektown_Penn!F12</f>
        <v>0</v>
      </c>
      <c r="K15" s="23">
        <f>[1]Greektown_Penn!L12</f>
        <v>0</v>
      </c>
      <c r="L15" s="23">
        <f>[1]Greektown_Penn!R12</f>
        <v>0</v>
      </c>
      <c r="M15" s="24">
        <f>MAX(0,[1]Greektown_Penn!Z12)</f>
        <v>0</v>
      </c>
      <c r="N15" s="22">
        <f>'[1]Bay Mills Indian Community'!F12</f>
        <v>0</v>
      </c>
      <c r="O15" s="23">
        <f>'[1]Bay Mills Indian Community'!L12</f>
        <v>0</v>
      </c>
      <c r="P15" s="23">
        <f>'[1]Bay Mills Indian Community'!R12</f>
        <v>0</v>
      </c>
      <c r="Q15" s="24">
        <f>MAX(0,'[1]Bay Mills Indian Community'!X12)</f>
        <v>0</v>
      </c>
      <c r="R15" s="22">
        <f>[1]FireKeepers!F12</f>
        <v>0</v>
      </c>
      <c r="S15" s="23">
        <f>[1]FireKeepers!L12</f>
        <v>0</v>
      </c>
      <c r="T15" s="23">
        <f>[1]FireKeepers!R12</f>
        <v>0</v>
      </c>
      <c r="U15" s="24">
        <f>MAX(0,[1]FireKeepers!X12)</f>
        <v>0</v>
      </c>
      <c r="V15" s="22">
        <f>'[1]Grnd Traverse Band of Otta &amp; Ch'!F12</f>
        <v>0</v>
      </c>
      <c r="W15" s="23">
        <f>'[1]Grnd Traverse Band of Otta &amp; Ch'!L12</f>
        <v>0</v>
      </c>
      <c r="X15" s="23">
        <f>'[1]Grnd Traverse Band of Otta &amp; Ch'!R12</f>
        <v>0</v>
      </c>
      <c r="Y15" s="24">
        <f>MAX(0,'[1]Grnd Traverse Band of Otta &amp; Ch'!X12)</f>
        <v>0</v>
      </c>
      <c r="Z15" s="22">
        <f>'[1]Gun Lake'!F12</f>
        <v>0</v>
      </c>
      <c r="AA15" s="23">
        <f>'[1]Gun Lake'!L12</f>
        <v>0</v>
      </c>
      <c r="AB15" s="23">
        <f>'[1]Gun Lake'!R12</f>
        <v>0</v>
      </c>
      <c r="AC15" s="24">
        <f>MAX(0,'[1]Gun Lake'!X12)</f>
        <v>0</v>
      </c>
      <c r="AD15" s="22">
        <f>'[1]Hannahville Indian Community'!F12</f>
        <v>0</v>
      </c>
      <c r="AE15" s="23">
        <f>'[1]Hannahville Indian Community'!L12</f>
        <v>0</v>
      </c>
      <c r="AF15" s="23">
        <f>'[1]Hannahville Indian Community'!R12</f>
        <v>0</v>
      </c>
      <c r="AG15" s="24">
        <f>MAX(0,'[1]Hannahville Indian Community'!X12)</f>
        <v>0</v>
      </c>
      <c r="AH15" s="22">
        <f>'[1]Keweenaw Bay Indian Community'!F12</f>
        <v>0</v>
      </c>
      <c r="AI15" s="23">
        <f>'[1]Keweenaw Bay Indian Community'!L12</f>
        <v>0</v>
      </c>
      <c r="AJ15" s="23">
        <f>'[1]Keweenaw Bay Indian Community'!R12</f>
        <v>0</v>
      </c>
      <c r="AK15" s="24">
        <f>MAX(0,'[1]Keweenaw Bay Indian Community'!X12)</f>
        <v>0</v>
      </c>
      <c r="AL15" s="22">
        <f>'[1]Lac Vieux Desert Tribe'!F12</f>
        <v>0</v>
      </c>
      <c r="AM15" s="23">
        <f>'[1]Lac Vieux Desert Tribe'!L12</f>
        <v>0</v>
      </c>
      <c r="AN15" s="23">
        <f>'[1]Lac Vieux Desert Tribe'!R12</f>
        <v>0</v>
      </c>
      <c r="AO15" s="24">
        <f>MAX(0,'[1]Lac Vieux Desert Tribe'!X12)</f>
        <v>0</v>
      </c>
      <c r="AP15" s="22">
        <f>'[1]Little River Band of Ottawa Ind'!F12</f>
        <v>0</v>
      </c>
      <c r="AQ15" s="23">
        <f>'[1]Little River Band of Ottawa Ind'!L12</f>
        <v>0</v>
      </c>
      <c r="AR15" s="23">
        <f>'[1]Little River Band of Ottawa Ind'!R12</f>
        <v>0</v>
      </c>
      <c r="AS15" s="24">
        <f>MAX(0,'[1]Little River Band of Ottawa Ind'!X12)</f>
        <v>0</v>
      </c>
      <c r="AT15" s="22">
        <f>'[1]Little Traverse Bay Band of Oda'!F12</f>
        <v>0</v>
      </c>
      <c r="AU15" s="23">
        <f>'[1]Little Traverse Bay Band of Oda'!L12</f>
        <v>0</v>
      </c>
      <c r="AV15" s="23">
        <f>'[1]Little Traverse Bay Band of Oda'!R12</f>
        <v>0</v>
      </c>
      <c r="AW15" s="24">
        <f>MAX(0,'[1]Little Traverse Bay Band of Oda'!X12)</f>
        <v>0</v>
      </c>
      <c r="AX15" s="22">
        <f>'[1]Pokagon Band of Potawatomi Ind'!F12</f>
        <v>0</v>
      </c>
      <c r="AY15" s="23">
        <f>'[1]Pokagon Band of Potawatomi Ind'!L12</f>
        <v>0</v>
      </c>
      <c r="AZ15" s="23">
        <f>'[1]Pokagon Band of Potawatomi Ind'!R12</f>
        <v>0</v>
      </c>
      <c r="BA15" s="24">
        <f>MAX(0,'[1]Pokagon Band of Potawatomi Ind'!X12)</f>
        <v>0</v>
      </c>
      <c r="BB15" s="22">
        <f>'[1]Soaring Eagle Gaming'!F12</f>
        <v>0</v>
      </c>
      <c r="BC15" s="23">
        <f>'[1]Soaring Eagle Gaming'!L12</f>
        <v>0</v>
      </c>
      <c r="BD15" s="23">
        <f>'[1]Soaring Eagle Gaming'!R12</f>
        <v>0</v>
      </c>
      <c r="BE15" s="32">
        <f>MAX(0,'[1]Soaring Eagle Gaming'!X12)</f>
        <v>0</v>
      </c>
      <c r="BF15" s="22">
        <f>'[1]Sault Ste. Marie Tribe of Chipp'!F12</f>
        <v>0</v>
      </c>
      <c r="BG15" s="23">
        <f>'[1]Sault Ste. Marie Tribe of Chipp'!L12</f>
        <v>0</v>
      </c>
      <c r="BH15" s="23">
        <f>'[1]Sault Ste. Marie Tribe of Chipp'!R12</f>
        <v>0</v>
      </c>
      <c r="BI15" s="32">
        <f>MAX(0,'[1]Sault Ste. Marie Tribe of Chipp'!X12)</f>
        <v>0</v>
      </c>
      <c r="BJ15" s="42">
        <f t="shared" si="7"/>
        <v>0</v>
      </c>
      <c r="BK15" s="38">
        <f t="shared" si="7"/>
        <v>0</v>
      </c>
      <c r="BL15" s="38">
        <f t="shared" si="7"/>
        <v>0</v>
      </c>
      <c r="BM15" s="43">
        <f t="shared" si="7"/>
        <v>0</v>
      </c>
      <c r="BN15" s="34">
        <f>'[1]All Operators reconciliation'!X12+'[1]All Operators reconciliation'!Z12</f>
        <v>0</v>
      </c>
    </row>
    <row r="16" spans="1:77" s="1" customFormat="1" ht="13.8" x14ac:dyDescent="0.3">
      <c r="A16" s="2" t="s">
        <v>46</v>
      </c>
      <c r="B16" s="22">
        <f>'[1]MGM Grand Detroit'!F13</f>
        <v>0</v>
      </c>
      <c r="C16" s="23">
        <f>'[1]MGM Grand Detroit'!L13</f>
        <v>0</v>
      </c>
      <c r="D16" s="23">
        <f>'[1]MGM Grand Detroit'!R13</f>
        <v>0</v>
      </c>
      <c r="E16" s="24">
        <f>MAX(0,'[1]MGM Grand Detroit'!Z13)</f>
        <v>0</v>
      </c>
      <c r="F16" s="22">
        <f>'[1]MotorCity Casino'!F13</f>
        <v>0</v>
      </c>
      <c r="G16" s="23">
        <f>'[1]MotorCity Casino'!L13</f>
        <v>0</v>
      </c>
      <c r="H16" s="23">
        <f>'[1]MotorCity Casino'!R13</f>
        <v>0</v>
      </c>
      <c r="I16" s="24">
        <f>MAX(0,'[1]MotorCity Casino'!Z13)</f>
        <v>0</v>
      </c>
      <c r="J16" s="22">
        <f>[1]Greektown_Penn!F13</f>
        <v>0</v>
      </c>
      <c r="K16" s="23">
        <f>[1]Greektown_Penn!L13</f>
        <v>0</v>
      </c>
      <c r="L16" s="23">
        <f>[1]Greektown_Penn!R13</f>
        <v>0</v>
      </c>
      <c r="M16" s="24">
        <f>MAX(0,[1]Greektown_Penn!Z13)</f>
        <v>0</v>
      </c>
      <c r="N16" s="22">
        <f>'[1]Bay Mills Indian Community'!F13</f>
        <v>0</v>
      </c>
      <c r="O16" s="23">
        <f>'[1]Bay Mills Indian Community'!L13</f>
        <v>0</v>
      </c>
      <c r="P16" s="23">
        <f>'[1]Bay Mills Indian Community'!R13</f>
        <v>0</v>
      </c>
      <c r="Q16" s="24">
        <f>MAX(0,'[1]Bay Mills Indian Community'!X13)</f>
        <v>0</v>
      </c>
      <c r="R16" s="22">
        <f>[1]FireKeepers!F13</f>
        <v>0</v>
      </c>
      <c r="S16" s="23">
        <f>[1]FireKeepers!L13</f>
        <v>0</v>
      </c>
      <c r="T16" s="23">
        <f>[1]FireKeepers!R13</f>
        <v>0</v>
      </c>
      <c r="U16" s="24">
        <f>MAX(0,[1]FireKeepers!X13)</f>
        <v>0</v>
      </c>
      <c r="V16" s="22">
        <f>'[1]Grnd Traverse Band of Otta &amp; Ch'!F13</f>
        <v>0</v>
      </c>
      <c r="W16" s="23">
        <f>'[1]Grnd Traverse Band of Otta &amp; Ch'!L13</f>
        <v>0</v>
      </c>
      <c r="X16" s="23">
        <f>'[1]Grnd Traverse Band of Otta &amp; Ch'!R13</f>
        <v>0</v>
      </c>
      <c r="Y16" s="24">
        <f>MAX(0,'[1]Grnd Traverse Band of Otta &amp; Ch'!X13)</f>
        <v>0</v>
      </c>
      <c r="Z16" s="22">
        <f>'[1]Gun Lake'!F13</f>
        <v>0</v>
      </c>
      <c r="AA16" s="23">
        <f>'[1]Gun Lake'!L13</f>
        <v>0</v>
      </c>
      <c r="AB16" s="23">
        <f>'[1]Gun Lake'!R13</f>
        <v>0</v>
      </c>
      <c r="AC16" s="24">
        <f>MAX(0,'[1]Gun Lake'!X13)</f>
        <v>0</v>
      </c>
      <c r="AD16" s="22">
        <f>'[1]Hannahville Indian Community'!F13</f>
        <v>0</v>
      </c>
      <c r="AE16" s="23">
        <f>'[1]Hannahville Indian Community'!L13</f>
        <v>0</v>
      </c>
      <c r="AF16" s="23">
        <f>'[1]Hannahville Indian Community'!R13</f>
        <v>0</v>
      </c>
      <c r="AG16" s="24">
        <f>MAX(0,'[1]Hannahville Indian Community'!X13)</f>
        <v>0</v>
      </c>
      <c r="AH16" s="22">
        <f>'[1]Keweenaw Bay Indian Community'!F13</f>
        <v>0</v>
      </c>
      <c r="AI16" s="23">
        <f>'[1]Keweenaw Bay Indian Community'!L13</f>
        <v>0</v>
      </c>
      <c r="AJ16" s="23">
        <f>'[1]Keweenaw Bay Indian Community'!R13</f>
        <v>0</v>
      </c>
      <c r="AK16" s="24">
        <f>MAX(0,'[1]Keweenaw Bay Indian Community'!X13)</f>
        <v>0</v>
      </c>
      <c r="AL16" s="22">
        <f>'[1]Lac Vieux Desert Tribe'!F13</f>
        <v>0</v>
      </c>
      <c r="AM16" s="23">
        <f>'[1]Lac Vieux Desert Tribe'!L13</f>
        <v>0</v>
      </c>
      <c r="AN16" s="23">
        <f>'[1]Lac Vieux Desert Tribe'!R13</f>
        <v>0</v>
      </c>
      <c r="AO16" s="24">
        <f>MAX(0,'[1]Lac Vieux Desert Tribe'!X13)</f>
        <v>0</v>
      </c>
      <c r="AP16" s="22">
        <f>'[1]Little River Band of Ottawa Ind'!F13</f>
        <v>0</v>
      </c>
      <c r="AQ16" s="23">
        <f>'[1]Little River Band of Ottawa Ind'!L13</f>
        <v>0</v>
      </c>
      <c r="AR16" s="23">
        <f>'[1]Little River Band of Ottawa Ind'!R13</f>
        <v>0</v>
      </c>
      <c r="AS16" s="24">
        <f>MAX(0,'[1]Little River Band of Ottawa Ind'!X13)</f>
        <v>0</v>
      </c>
      <c r="AT16" s="22">
        <f>'[1]Little Traverse Bay Band of Oda'!F13</f>
        <v>0</v>
      </c>
      <c r="AU16" s="23">
        <f>'[1]Little Traverse Bay Band of Oda'!L13</f>
        <v>0</v>
      </c>
      <c r="AV16" s="23">
        <f>'[1]Little Traverse Bay Band of Oda'!R13</f>
        <v>0</v>
      </c>
      <c r="AW16" s="24">
        <f>MAX(0,'[1]Little Traverse Bay Band of Oda'!X13)</f>
        <v>0</v>
      </c>
      <c r="AX16" s="22">
        <f>'[1]Pokagon Band of Potawatomi Ind'!F13</f>
        <v>0</v>
      </c>
      <c r="AY16" s="23">
        <f>'[1]Pokagon Band of Potawatomi Ind'!L13</f>
        <v>0</v>
      </c>
      <c r="AZ16" s="23">
        <f>'[1]Pokagon Band of Potawatomi Ind'!R13</f>
        <v>0</v>
      </c>
      <c r="BA16" s="24">
        <f>MAX(0,'[1]Pokagon Band of Potawatomi Ind'!X13)</f>
        <v>0</v>
      </c>
      <c r="BB16" s="22">
        <f>'[1]Soaring Eagle Gaming'!F13</f>
        <v>0</v>
      </c>
      <c r="BC16" s="23">
        <f>'[1]Soaring Eagle Gaming'!L13</f>
        <v>0</v>
      </c>
      <c r="BD16" s="23">
        <f>'[1]Soaring Eagle Gaming'!R13</f>
        <v>0</v>
      </c>
      <c r="BE16" s="32">
        <f>MAX(0,'[1]Soaring Eagle Gaming'!X13)</f>
        <v>0</v>
      </c>
      <c r="BF16" s="22">
        <f>'[1]Sault Ste. Marie Tribe of Chipp'!F13</f>
        <v>0</v>
      </c>
      <c r="BG16" s="23">
        <f>'[1]Sault Ste. Marie Tribe of Chipp'!L13</f>
        <v>0</v>
      </c>
      <c r="BH16" s="23">
        <f>'[1]Sault Ste. Marie Tribe of Chipp'!R13</f>
        <v>0</v>
      </c>
      <c r="BI16" s="32">
        <f>MAX(0,'[1]Sault Ste. Marie Tribe of Chipp'!X13)</f>
        <v>0</v>
      </c>
      <c r="BJ16" s="42">
        <f t="shared" si="7"/>
        <v>0</v>
      </c>
      <c r="BK16" s="38">
        <f t="shared" si="7"/>
        <v>0</v>
      </c>
      <c r="BL16" s="38">
        <f t="shared" si="7"/>
        <v>0</v>
      </c>
      <c r="BM16" s="43">
        <f t="shared" si="7"/>
        <v>0</v>
      </c>
      <c r="BN16" s="34">
        <f>'[1]All Operators reconciliation'!X13+'[1]All Operators reconciliation'!Z13</f>
        <v>0</v>
      </c>
    </row>
    <row r="17" spans="1:67" s="1" customFormat="1" ht="13.8" x14ac:dyDescent="0.3">
      <c r="A17" s="2" t="s">
        <v>47</v>
      </c>
      <c r="B17" s="22">
        <f>'[1]MGM Grand Detroit'!F14</f>
        <v>0</v>
      </c>
      <c r="C17" s="23">
        <f>'[1]MGM Grand Detroit'!L14</f>
        <v>0</v>
      </c>
      <c r="D17" s="23">
        <f>'[1]MGM Grand Detroit'!R14</f>
        <v>0</v>
      </c>
      <c r="E17" s="24">
        <f>MAX(0,'[1]MGM Grand Detroit'!Z14)</f>
        <v>0</v>
      </c>
      <c r="F17" s="22">
        <f>'[1]MotorCity Casino'!F14</f>
        <v>0</v>
      </c>
      <c r="G17" s="23">
        <f>'[1]MotorCity Casino'!L14</f>
        <v>0</v>
      </c>
      <c r="H17" s="23">
        <f>'[1]MotorCity Casino'!R14</f>
        <v>0</v>
      </c>
      <c r="I17" s="24">
        <f>MAX(0,'[1]MotorCity Casino'!Z14)</f>
        <v>0</v>
      </c>
      <c r="J17" s="22">
        <f>[1]Greektown_Penn!F14</f>
        <v>0</v>
      </c>
      <c r="K17" s="23">
        <f>[1]Greektown_Penn!L14</f>
        <v>0</v>
      </c>
      <c r="L17" s="23">
        <f>[1]Greektown_Penn!R14</f>
        <v>0</v>
      </c>
      <c r="M17" s="24">
        <f>MAX(0,[1]Greektown_Penn!Z14)</f>
        <v>0</v>
      </c>
      <c r="N17" s="22">
        <f>'[1]Bay Mills Indian Community'!F14</f>
        <v>0</v>
      </c>
      <c r="O17" s="23">
        <f>'[1]Bay Mills Indian Community'!L14</f>
        <v>0</v>
      </c>
      <c r="P17" s="23">
        <f>'[1]Bay Mills Indian Community'!R14</f>
        <v>0</v>
      </c>
      <c r="Q17" s="24">
        <f>MAX(0,'[1]Bay Mills Indian Community'!X14)</f>
        <v>0</v>
      </c>
      <c r="R17" s="22">
        <f>[1]FireKeepers!F14</f>
        <v>0</v>
      </c>
      <c r="S17" s="23">
        <f>[1]FireKeepers!L14</f>
        <v>0</v>
      </c>
      <c r="T17" s="23">
        <f>[1]FireKeepers!R14</f>
        <v>0</v>
      </c>
      <c r="U17" s="24">
        <f>MAX(0,[1]FireKeepers!X14)</f>
        <v>0</v>
      </c>
      <c r="V17" s="22">
        <f>'[1]Grnd Traverse Band of Otta &amp; Ch'!F14</f>
        <v>0</v>
      </c>
      <c r="W17" s="23">
        <f>'[1]Grnd Traverse Band of Otta &amp; Ch'!L14</f>
        <v>0</v>
      </c>
      <c r="X17" s="23">
        <f>'[1]Grnd Traverse Band of Otta &amp; Ch'!R14</f>
        <v>0</v>
      </c>
      <c r="Y17" s="24">
        <f>MAX(0,'[1]Grnd Traverse Band of Otta &amp; Ch'!X14)</f>
        <v>0</v>
      </c>
      <c r="Z17" s="22">
        <f>'[1]Gun Lake'!F14</f>
        <v>0</v>
      </c>
      <c r="AA17" s="23">
        <f>'[1]Gun Lake'!L14</f>
        <v>0</v>
      </c>
      <c r="AB17" s="23">
        <f>'[1]Gun Lake'!R14</f>
        <v>0</v>
      </c>
      <c r="AC17" s="24">
        <f>MAX(0,'[1]Gun Lake'!X14)</f>
        <v>0</v>
      </c>
      <c r="AD17" s="22">
        <f>'[1]Hannahville Indian Community'!F14</f>
        <v>0</v>
      </c>
      <c r="AE17" s="23">
        <f>'[1]Hannahville Indian Community'!L14</f>
        <v>0</v>
      </c>
      <c r="AF17" s="23">
        <f>'[1]Hannahville Indian Community'!R14</f>
        <v>0</v>
      </c>
      <c r="AG17" s="24">
        <f>MAX(0,'[1]Hannahville Indian Community'!X14)</f>
        <v>0</v>
      </c>
      <c r="AH17" s="22">
        <f>'[1]Keweenaw Bay Indian Community'!F14</f>
        <v>0</v>
      </c>
      <c r="AI17" s="23">
        <f>'[1]Keweenaw Bay Indian Community'!L14</f>
        <v>0</v>
      </c>
      <c r="AJ17" s="23">
        <f>'[1]Keweenaw Bay Indian Community'!R14</f>
        <v>0</v>
      </c>
      <c r="AK17" s="24">
        <f>MAX(0,'[1]Keweenaw Bay Indian Community'!X14)</f>
        <v>0</v>
      </c>
      <c r="AL17" s="22">
        <f>'[1]Lac Vieux Desert Tribe'!F14</f>
        <v>0</v>
      </c>
      <c r="AM17" s="23">
        <f>'[1]Lac Vieux Desert Tribe'!L14</f>
        <v>0</v>
      </c>
      <c r="AN17" s="23">
        <f>'[1]Lac Vieux Desert Tribe'!R14</f>
        <v>0</v>
      </c>
      <c r="AO17" s="24">
        <f>MAX(0,'[1]Lac Vieux Desert Tribe'!X14)</f>
        <v>0</v>
      </c>
      <c r="AP17" s="22">
        <f>'[1]Little River Band of Ottawa Ind'!F14</f>
        <v>0</v>
      </c>
      <c r="AQ17" s="23">
        <f>'[1]Little River Band of Ottawa Ind'!L14</f>
        <v>0</v>
      </c>
      <c r="AR17" s="23">
        <f>'[1]Little River Band of Ottawa Ind'!R14</f>
        <v>0</v>
      </c>
      <c r="AS17" s="24">
        <f>MAX(0,'[1]Little River Band of Ottawa Ind'!X14)</f>
        <v>0</v>
      </c>
      <c r="AT17" s="22">
        <f>'[1]Little Traverse Bay Band of Oda'!F14</f>
        <v>0</v>
      </c>
      <c r="AU17" s="23">
        <f>'[1]Little Traverse Bay Band of Oda'!L14</f>
        <v>0</v>
      </c>
      <c r="AV17" s="23">
        <f>'[1]Little Traverse Bay Band of Oda'!R14</f>
        <v>0</v>
      </c>
      <c r="AW17" s="24">
        <f>MAX(0,'[1]Little Traverse Bay Band of Oda'!X14)</f>
        <v>0</v>
      </c>
      <c r="AX17" s="22">
        <f>'[1]Pokagon Band of Potawatomi Ind'!F14</f>
        <v>0</v>
      </c>
      <c r="AY17" s="23">
        <f>'[1]Pokagon Band of Potawatomi Ind'!L14</f>
        <v>0</v>
      </c>
      <c r="AZ17" s="23">
        <f>'[1]Pokagon Band of Potawatomi Ind'!R14</f>
        <v>0</v>
      </c>
      <c r="BA17" s="24">
        <f>MAX(0,'[1]Pokagon Band of Potawatomi Ind'!X14)</f>
        <v>0</v>
      </c>
      <c r="BB17" s="22">
        <f>'[1]Soaring Eagle Gaming'!F14</f>
        <v>0</v>
      </c>
      <c r="BC17" s="23">
        <f>'[1]Soaring Eagle Gaming'!L14</f>
        <v>0</v>
      </c>
      <c r="BD17" s="23">
        <f>'[1]Soaring Eagle Gaming'!R14</f>
        <v>0</v>
      </c>
      <c r="BE17" s="32">
        <f>MAX(0,'[1]Soaring Eagle Gaming'!X14)</f>
        <v>0</v>
      </c>
      <c r="BF17" s="22">
        <f>'[1]Sault Ste. Marie Tribe of Chipp'!F14</f>
        <v>0</v>
      </c>
      <c r="BG17" s="23">
        <f>'[1]Sault Ste. Marie Tribe of Chipp'!L14</f>
        <v>0</v>
      </c>
      <c r="BH17" s="23">
        <f>'[1]Sault Ste. Marie Tribe of Chipp'!R14</f>
        <v>0</v>
      </c>
      <c r="BI17" s="32">
        <f>MAX(0,'[1]Sault Ste. Marie Tribe of Chipp'!X14)</f>
        <v>0</v>
      </c>
      <c r="BJ17" s="42">
        <f t="shared" si="7"/>
        <v>0</v>
      </c>
      <c r="BK17" s="38">
        <f t="shared" si="7"/>
        <v>0</v>
      </c>
      <c r="BL17" s="38">
        <f t="shared" si="7"/>
        <v>0</v>
      </c>
      <c r="BM17" s="43">
        <f t="shared" si="7"/>
        <v>0</v>
      </c>
      <c r="BN17" s="34">
        <f>'[1]All Operators reconciliation'!X14+'[1]All Operators reconciliation'!Z14</f>
        <v>0</v>
      </c>
    </row>
    <row r="18" spans="1:67" s="1" customFormat="1" thickBot="1" x14ac:dyDescent="0.35">
      <c r="A18" s="2" t="s">
        <v>48</v>
      </c>
      <c r="B18" s="22">
        <f>'[1]MGM Grand Detroit'!F15</f>
        <v>0</v>
      </c>
      <c r="C18" s="23">
        <f>'[1]MGM Grand Detroit'!L15</f>
        <v>0</v>
      </c>
      <c r="D18" s="23">
        <f>'[1]MGM Grand Detroit'!R15</f>
        <v>0</v>
      </c>
      <c r="E18" s="24">
        <f>MAX(0,'[1]MGM Grand Detroit'!Z15)</f>
        <v>0</v>
      </c>
      <c r="F18" s="22">
        <f>'[1]MotorCity Casino'!F15</f>
        <v>0</v>
      </c>
      <c r="G18" s="23">
        <f>'[1]MotorCity Casino'!L15</f>
        <v>0</v>
      </c>
      <c r="H18" s="23">
        <f>'[1]MotorCity Casino'!R15</f>
        <v>0</v>
      </c>
      <c r="I18" s="24">
        <f>MAX(0,'[1]MotorCity Casino'!Z15)</f>
        <v>0</v>
      </c>
      <c r="J18" s="22">
        <f>[1]Greektown_Penn!F15</f>
        <v>0</v>
      </c>
      <c r="K18" s="23">
        <f>[1]Greektown_Penn!L15</f>
        <v>0</v>
      </c>
      <c r="L18" s="23">
        <f>[1]Greektown_Penn!R15</f>
        <v>0</v>
      </c>
      <c r="M18" s="24">
        <f>MAX(0,[1]Greektown_Penn!Z15)</f>
        <v>0</v>
      </c>
      <c r="N18" s="22">
        <f>'[1]Bay Mills Indian Community'!F15</f>
        <v>0</v>
      </c>
      <c r="O18" s="23">
        <f>'[1]Bay Mills Indian Community'!L15</f>
        <v>0</v>
      </c>
      <c r="P18" s="23">
        <f>'[1]Bay Mills Indian Community'!R15</f>
        <v>0</v>
      </c>
      <c r="Q18" s="24">
        <f>MAX(0,'[1]Bay Mills Indian Community'!X15)</f>
        <v>0</v>
      </c>
      <c r="R18" s="22">
        <f>[1]FireKeepers!F15</f>
        <v>0</v>
      </c>
      <c r="S18" s="23">
        <f>[1]FireKeepers!L15</f>
        <v>0</v>
      </c>
      <c r="T18" s="23">
        <f>[1]FireKeepers!R15</f>
        <v>0</v>
      </c>
      <c r="U18" s="24">
        <f>MAX(0,[1]FireKeepers!X15)</f>
        <v>0</v>
      </c>
      <c r="V18" s="22">
        <f>'[1]Grnd Traverse Band of Otta &amp; Ch'!F15</f>
        <v>0</v>
      </c>
      <c r="W18" s="23">
        <f>'[1]Grnd Traverse Band of Otta &amp; Ch'!L15</f>
        <v>0</v>
      </c>
      <c r="X18" s="23">
        <f>'[1]Grnd Traverse Band of Otta &amp; Ch'!R15</f>
        <v>0</v>
      </c>
      <c r="Y18" s="24">
        <f>MAX(0,'[1]Grnd Traverse Band of Otta &amp; Ch'!X15)</f>
        <v>0</v>
      </c>
      <c r="Z18" s="22">
        <f>'[1]Gun Lake'!F15</f>
        <v>0</v>
      </c>
      <c r="AA18" s="23">
        <f>'[1]Gun Lake'!L15</f>
        <v>0</v>
      </c>
      <c r="AB18" s="23">
        <f>'[1]Gun Lake'!R15</f>
        <v>0</v>
      </c>
      <c r="AC18" s="24">
        <f>MAX(0,'[1]Gun Lake'!X15)</f>
        <v>0</v>
      </c>
      <c r="AD18" s="22">
        <f>'[1]Hannahville Indian Community'!F15</f>
        <v>0</v>
      </c>
      <c r="AE18" s="23">
        <f>'[1]Hannahville Indian Community'!L15</f>
        <v>0</v>
      </c>
      <c r="AF18" s="23">
        <f>'[1]Hannahville Indian Community'!R15</f>
        <v>0</v>
      </c>
      <c r="AG18" s="24">
        <f>MAX(0,'[1]Hannahville Indian Community'!X15)</f>
        <v>0</v>
      </c>
      <c r="AH18" s="22">
        <f>'[1]Keweenaw Bay Indian Community'!F15</f>
        <v>0</v>
      </c>
      <c r="AI18" s="23">
        <f>'[1]Keweenaw Bay Indian Community'!L15</f>
        <v>0</v>
      </c>
      <c r="AJ18" s="23">
        <f>'[1]Keweenaw Bay Indian Community'!R15</f>
        <v>0</v>
      </c>
      <c r="AK18" s="24">
        <f>MAX(0,'[1]Keweenaw Bay Indian Community'!X15)</f>
        <v>0</v>
      </c>
      <c r="AL18" s="22">
        <f>'[1]Lac Vieux Desert Tribe'!F15</f>
        <v>0</v>
      </c>
      <c r="AM18" s="23">
        <f>'[1]Lac Vieux Desert Tribe'!L15</f>
        <v>0</v>
      </c>
      <c r="AN18" s="23">
        <f>'[1]Lac Vieux Desert Tribe'!R15</f>
        <v>0</v>
      </c>
      <c r="AO18" s="24">
        <f>MAX(0,'[1]Lac Vieux Desert Tribe'!X15)</f>
        <v>0</v>
      </c>
      <c r="AP18" s="22">
        <f>'[1]Little River Band of Ottawa Ind'!F15</f>
        <v>0</v>
      </c>
      <c r="AQ18" s="23">
        <f>'[1]Little River Band of Ottawa Ind'!L15</f>
        <v>0</v>
      </c>
      <c r="AR18" s="23">
        <f>'[1]Little River Band of Ottawa Ind'!R15</f>
        <v>0</v>
      </c>
      <c r="AS18" s="24">
        <f>MAX(0,'[1]Little River Band of Ottawa Ind'!X15)</f>
        <v>0</v>
      </c>
      <c r="AT18" s="22">
        <f>'[1]Little Traverse Bay Band of Oda'!F15</f>
        <v>0</v>
      </c>
      <c r="AU18" s="23">
        <f>'[1]Little Traverse Bay Band of Oda'!L15</f>
        <v>0</v>
      </c>
      <c r="AV18" s="23">
        <f>'[1]Little Traverse Bay Band of Oda'!R15</f>
        <v>0</v>
      </c>
      <c r="AW18" s="24">
        <f>MAX(0,'[1]Little Traverse Bay Band of Oda'!X15)</f>
        <v>0</v>
      </c>
      <c r="AX18" s="22">
        <f>'[1]Pokagon Band of Potawatomi Ind'!F15</f>
        <v>0</v>
      </c>
      <c r="AY18" s="23">
        <f>'[1]Pokagon Band of Potawatomi Ind'!L15</f>
        <v>0</v>
      </c>
      <c r="AZ18" s="23">
        <f>'[1]Pokagon Band of Potawatomi Ind'!R15</f>
        <v>0</v>
      </c>
      <c r="BA18" s="24">
        <f>MAX(0,'[1]Pokagon Band of Potawatomi Ind'!X15)</f>
        <v>0</v>
      </c>
      <c r="BB18" s="22">
        <f>'[1]Soaring Eagle Gaming'!F15</f>
        <v>0</v>
      </c>
      <c r="BC18" s="23">
        <f>'[1]Soaring Eagle Gaming'!L15</f>
        <v>0</v>
      </c>
      <c r="BD18" s="23">
        <f>'[1]Soaring Eagle Gaming'!R15</f>
        <v>0</v>
      </c>
      <c r="BE18" s="32">
        <f>MAX(0,'[1]Soaring Eagle Gaming'!X15)</f>
        <v>0</v>
      </c>
      <c r="BF18" s="22">
        <f>'[1]Sault Ste. Marie Tribe of Chipp'!F15</f>
        <v>0</v>
      </c>
      <c r="BG18" s="23">
        <f>'[1]Sault Ste. Marie Tribe of Chipp'!L15</f>
        <v>0</v>
      </c>
      <c r="BH18" s="23">
        <f>'[1]Sault Ste. Marie Tribe of Chipp'!R15</f>
        <v>0</v>
      </c>
      <c r="BI18" s="32">
        <f>MAX(0,'[1]Sault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'[1]All Operators reconciliation'!X15+'[1]All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8">SUM(B7:B18)</f>
        <v>249530788.29000002</v>
      </c>
      <c r="C19" s="26">
        <f t="shared" ref="C19" si="9">SUM(C7:C18)</f>
        <v>16247827.840000011</v>
      </c>
      <c r="D19" s="26">
        <f t="shared" si="8"/>
        <v>8090576.3000000101</v>
      </c>
      <c r="E19" s="27">
        <f t="shared" si="8"/>
        <v>475725.88644000061</v>
      </c>
      <c r="F19" s="26">
        <f t="shared" si="8"/>
        <v>419540740.21000004</v>
      </c>
      <c r="G19" s="26">
        <f>SUM(G7:G18)</f>
        <v>53886460.949999981</v>
      </c>
      <c r="H19" s="26">
        <f>SUM(H7:H18)</f>
        <v>36992171.689999983</v>
      </c>
      <c r="I19" s="27">
        <f t="shared" si="8"/>
        <v>2175139.6953719989</v>
      </c>
      <c r="J19" s="26">
        <f t="shared" ref="J19:BI19" si="10">SUM(J7:J18)</f>
        <v>69902699.900000006</v>
      </c>
      <c r="K19" s="28">
        <f t="shared" si="10"/>
        <v>1914711.3000000007</v>
      </c>
      <c r="L19" s="28">
        <f t="shared" si="10"/>
        <v>997169.69000000064</v>
      </c>
      <c r="M19" s="27">
        <f t="shared" si="10"/>
        <v>58633.577771999997</v>
      </c>
      <c r="N19" s="26">
        <f t="shared" si="10"/>
        <v>307918387.45999998</v>
      </c>
      <c r="O19" s="26">
        <f t="shared" si="10"/>
        <v>18664792.149999991</v>
      </c>
      <c r="P19" s="26">
        <f t="shared" si="10"/>
        <v>8018723.0499999914</v>
      </c>
      <c r="Q19" s="27">
        <f t="shared" si="10"/>
        <v>673572.73619999876</v>
      </c>
      <c r="R19" s="26">
        <f t="shared" si="10"/>
        <v>4988740.24</v>
      </c>
      <c r="S19" s="28">
        <f t="shared" si="10"/>
        <v>105601.96000000043</v>
      </c>
      <c r="T19" s="28">
        <f t="shared" si="10"/>
        <v>-143791.55999999959</v>
      </c>
      <c r="U19" s="27">
        <f t="shared" si="10"/>
        <v>0</v>
      </c>
      <c r="V19" s="26">
        <f t="shared" si="10"/>
        <v>81331477.179999992</v>
      </c>
      <c r="W19" s="28">
        <f t="shared" si="10"/>
        <v>4681806.9599999972</v>
      </c>
      <c r="X19" s="28">
        <f t="shared" si="10"/>
        <v>2575404.8899999969</v>
      </c>
      <c r="Y19" s="27">
        <f t="shared" si="10"/>
        <v>216334.01075999974</v>
      </c>
      <c r="Z19" s="26">
        <f t="shared" si="10"/>
        <v>3914410.59</v>
      </c>
      <c r="AA19" s="28">
        <f t="shared" si="10"/>
        <v>331984.17999999993</v>
      </c>
      <c r="AB19" s="28">
        <f t="shared" si="10"/>
        <v>101554.79999999993</v>
      </c>
      <c r="AC19" s="27">
        <f t="shared" si="10"/>
        <v>0</v>
      </c>
      <c r="AD19" s="26">
        <f t="shared" si="10"/>
        <v>4521805.4800000004</v>
      </c>
      <c r="AE19" s="28">
        <f t="shared" si="10"/>
        <v>440481.86999999988</v>
      </c>
      <c r="AF19" s="28">
        <f t="shared" si="10"/>
        <v>80160.869999999879</v>
      </c>
      <c r="AG19" s="27">
        <f t="shared" si="10"/>
        <v>0</v>
      </c>
      <c r="AH19" s="26">
        <f t="shared" si="10"/>
        <v>3900448.12</v>
      </c>
      <c r="AI19" s="28">
        <f t="shared" si="10"/>
        <v>92512.239999999991</v>
      </c>
      <c r="AJ19" s="28">
        <f t="shared" si="10"/>
        <v>-14692.420000000006</v>
      </c>
      <c r="AK19" s="27">
        <f t="shared" si="10"/>
        <v>0</v>
      </c>
      <c r="AL19" s="26">
        <f t="shared" si="10"/>
        <v>30385315.289999999</v>
      </c>
      <c r="AM19" s="28">
        <f t="shared" si="10"/>
        <v>1940225.4200000027</v>
      </c>
      <c r="AN19" s="28">
        <f t="shared" si="10"/>
        <v>340172.04000000277</v>
      </c>
      <c r="AO19" s="27">
        <f t="shared" si="10"/>
        <v>28574.451360000236</v>
      </c>
      <c r="AP19" s="26">
        <f t="shared" si="10"/>
        <v>29630501.359999999</v>
      </c>
      <c r="AQ19" s="28">
        <f t="shared" si="10"/>
        <v>1486439.0099999995</v>
      </c>
      <c r="AR19" s="28">
        <f t="shared" si="10"/>
        <v>106621.98999999947</v>
      </c>
      <c r="AS19" s="27">
        <f t="shared" si="10"/>
        <v>0</v>
      </c>
      <c r="AT19" s="26">
        <f t="shared" si="10"/>
        <v>6618656.2199999988</v>
      </c>
      <c r="AU19" s="28">
        <f t="shared" si="10"/>
        <v>468308.41999999946</v>
      </c>
      <c r="AV19" s="28">
        <f t="shared" si="10"/>
        <v>444023.87999999942</v>
      </c>
      <c r="AW19" s="27">
        <f t="shared" si="10"/>
        <v>37298.00591999996</v>
      </c>
      <c r="AX19" s="26">
        <f t="shared" si="10"/>
        <v>2280898.58</v>
      </c>
      <c r="AY19" s="28">
        <f t="shared" si="10"/>
        <v>168008.41999999995</v>
      </c>
      <c r="AZ19" s="28">
        <f t="shared" si="10"/>
        <v>167165.65999999995</v>
      </c>
      <c r="BA19" s="27">
        <f t="shared" si="10"/>
        <v>0</v>
      </c>
      <c r="BB19" s="26">
        <f t="shared" si="10"/>
        <v>6551817.9199999999</v>
      </c>
      <c r="BC19" s="28">
        <f t="shared" si="10"/>
        <v>346507.14000000013</v>
      </c>
      <c r="BD19" s="28">
        <f t="shared" si="10"/>
        <v>-97682.759999999864</v>
      </c>
      <c r="BE19" s="27">
        <f t="shared" si="10"/>
        <v>0</v>
      </c>
      <c r="BF19" s="26">
        <f t="shared" si="10"/>
        <v>7280692.2300000004</v>
      </c>
      <c r="BG19" s="28">
        <f t="shared" si="10"/>
        <v>104630.26000000001</v>
      </c>
      <c r="BH19" s="28">
        <f t="shared" si="10"/>
        <v>86325.260000000009</v>
      </c>
      <c r="BI19" s="27">
        <f t="shared" si="10"/>
        <v>7251.3218400000133</v>
      </c>
      <c r="BJ19" s="35">
        <f t="shared" si="8"/>
        <v>1228297379.0699999</v>
      </c>
      <c r="BK19" s="36">
        <f t="shared" ref="BK19" si="11">SUM(BK7:BK18)</f>
        <v>100880298.11999997</v>
      </c>
      <c r="BL19" s="36">
        <f t="shared" si="8"/>
        <v>57743903.37999998</v>
      </c>
      <c r="BM19" s="37">
        <f t="shared" si="8"/>
        <v>3672529.6856639981</v>
      </c>
      <c r="BN19" s="31">
        <f t="shared" ref="BN19" si="12">SUM(BN7:BN18)</f>
        <v>1737212.8965359996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66</v>
      </c>
      <c r="C23" s="63" t="s">
        <v>67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e7lr36wgO8fz70bN7iG0mgYBe1GmwlHEyVXbDVl8SepYXgupYmNB5KKiwgHeOve1FG+XncuD6XXzog4aSQEXKg==" saltValue="Gp3WjYvQQt3K67CwlkPNqg==" spinCount="100000" sheet="1" selectLockedCells="1" selectUnlockedCells="1"/>
  <mergeCells count="69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3:Q23"/>
    <mergeCell ref="AD5:AG5"/>
    <mergeCell ref="AH5:AK5"/>
    <mergeCell ref="V5:Y5"/>
    <mergeCell ref="Z5:AC5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74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74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74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70</v>
      </c>
      <c r="S2" s="201"/>
      <c r="T2" s="201"/>
      <c r="U2" s="202"/>
      <c r="V2" s="158" t="s">
        <v>5</v>
      </c>
      <c r="W2" s="159"/>
      <c r="X2" s="159"/>
      <c r="Y2" s="160"/>
      <c r="Z2" s="104" t="s">
        <v>71</v>
      </c>
      <c r="AA2" s="105"/>
      <c r="AB2" s="105"/>
      <c r="AC2" s="106"/>
      <c r="AD2" s="161" t="s">
        <v>6</v>
      </c>
      <c r="AE2" s="162"/>
      <c r="AF2" s="162"/>
      <c r="AG2" s="163"/>
      <c r="AH2" s="164" t="s">
        <v>7</v>
      </c>
      <c r="AI2" s="165"/>
      <c r="AJ2" s="165"/>
      <c r="AK2" s="166"/>
      <c r="AL2" s="167" t="s">
        <v>58</v>
      </c>
      <c r="AM2" s="168"/>
      <c r="AN2" s="168"/>
      <c r="AO2" s="169"/>
      <c r="AP2" s="170" t="s">
        <v>8</v>
      </c>
      <c r="AQ2" s="171"/>
      <c r="AR2" s="171"/>
      <c r="AS2" s="172"/>
      <c r="AT2" s="128" t="s">
        <v>53</v>
      </c>
      <c r="AU2" s="129"/>
      <c r="AV2" s="129"/>
      <c r="AW2" s="130"/>
      <c r="AX2" s="131" t="s">
        <v>61</v>
      </c>
      <c r="AY2" s="132"/>
      <c r="AZ2" s="132"/>
      <c r="BA2" s="133"/>
      <c r="BB2" s="134" t="s">
        <v>75</v>
      </c>
      <c r="BC2" s="135"/>
      <c r="BD2" s="135"/>
      <c r="BE2" s="136"/>
      <c r="BF2" s="137" t="s">
        <v>9</v>
      </c>
      <c r="BG2" s="138"/>
      <c r="BH2" s="138"/>
      <c r="BI2" s="139"/>
      <c r="BJ2" s="173" t="s">
        <v>10</v>
      </c>
      <c r="BK2" s="174"/>
      <c r="BL2" s="174"/>
      <c r="BM2" s="175"/>
      <c r="BN2" s="179" t="s">
        <v>64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69</v>
      </c>
      <c r="S3" s="201"/>
      <c r="T3" s="201"/>
      <c r="U3" s="202"/>
      <c r="V3" s="158" t="s">
        <v>13</v>
      </c>
      <c r="W3" s="159"/>
      <c r="X3" s="159"/>
      <c r="Y3" s="160"/>
      <c r="Z3" s="104" t="s">
        <v>72</v>
      </c>
      <c r="AA3" s="105"/>
      <c r="AB3" s="105"/>
      <c r="AC3" s="106"/>
      <c r="AD3" s="161" t="s">
        <v>14</v>
      </c>
      <c r="AE3" s="162"/>
      <c r="AF3" s="162"/>
      <c r="AG3" s="163"/>
      <c r="AH3" s="164" t="s">
        <v>15</v>
      </c>
      <c r="AI3" s="165"/>
      <c r="AJ3" s="165"/>
      <c r="AK3" s="166"/>
      <c r="AL3" s="167" t="s">
        <v>16</v>
      </c>
      <c r="AM3" s="168"/>
      <c r="AN3" s="168"/>
      <c r="AO3" s="169"/>
      <c r="AP3" s="170" t="s">
        <v>17</v>
      </c>
      <c r="AQ3" s="171"/>
      <c r="AR3" s="171"/>
      <c r="AS3" s="172"/>
      <c r="AT3" s="128" t="s">
        <v>18</v>
      </c>
      <c r="AU3" s="129"/>
      <c r="AV3" s="129"/>
      <c r="AW3" s="130"/>
      <c r="AX3" s="131" t="s">
        <v>62</v>
      </c>
      <c r="AY3" s="132"/>
      <c r="AZ3" s="132"/>
      <c r="BA3" s="133"/>
      <c r="BB3" s="134" t="s">
        <v>76</v>
      </c>
      <c r="BC3" s="135"/>
      <c r="BD3" s="135"/>
      <c r="BE3" s="136"/>
      <c r="BF3" s="137" t="s">
        <v>19</v>
      </c>
      <c r="BG3" s="138"/>
      <c r="BH3" s="138"/>
      <c r="BI3" s="139"/>
      <c r="BJ3" s="176"/>
      <c r="BK3" s="177"/>
      <c r="BL3" s="177"/>
      <c r="BM3" s="178"/>
      <c r="BN3" s="180"/>
    </row>
    <row r="4" spans="1:77" s="3" customFormat="1" ht="29.4" hidden="1" thickBot="1" x14ac:dyDescent="0.35">
      <c r="A4" s="14" t="s">
        <v>20</v>
      </c>
      <c r="B4" s="140" t="s">
        <v>21</v>
      </c>
      <c r="C4" s="141"/>
      <c r="D4" s="141"/>
      <c r="E4" s="142"/>
      <c r="F4" s="143" t="s">
        <v>22</v>
      </c>
      <c r="G4" s="144"/>
      <c r="H4" s="144"/>
      <c r="I4" s="145"/>
      <c r="J4" s="146" t="s">
        <v>23</v>
      </c>
      <c r="K4" s="147"/>
      <c r="L4" s="147"/>
      <c r="M4" s="148"/>
      <c r="N4" s="149" t="s">
        <v>24</v>
      </c>
      <c r="O4" s="150"/>
      <c r="P4" s="150"/>
      <c r="Q4" s="151"/>
      <c r="R4" s="152" t="s">
        <v>68</v>
      </c>
      <c r="S4" s="153"/>
      <c r="T4" s="153"/>
      <c r="U4" s="154"/>
      <c r="V4" s="155" t="s">
        <v>25</v>
      </c>
      <c r="W4" s="156"/>
      <c r="X4" s="156"/>
      <c r="Y4" s="157"/>
      <c r="Z4" s="104" t="s">
        <v>73</v>
      </c>
      <c r="AA4" s="105"/>
      <c r="AB4" s="105"/>
      <c r="AC4" s="106"/>
      <c r="AD4" s="107" t="s">
        <v>26</v>
      </c>
      <c r="AE4" s="108"/>
      <c r="AF4" s="108"/>
      <c r="AG4" s="109"/>
      <c r="AH4" s="110" t="s">
        <v>27</v>
      </c>
      <c r="AI4" s="111"/>
      <c r="AJ4" s="111"/>
      <c r="AK4" s="112"/>
      <c r="AL4" s="71" t="s">
        <v>28</v>
      </c>
      <c r="AM4" s="72"/>
      <c r="AN4" s="72"/>
      <c r="AO4" s="73"/>
      <c r="AP4" s="74" t="s">
        <v>29</v>
      </c>
      <c r="AQ4" s="75"/>
      <c r="AR4" s="75"/>
      <c r="AS4" s="76"/>
      <c r="AT4" s="77" t="s">
        <v>30</v>
      </c>
      <c r="AU4" s="78"/>
      <c r="AV4" s="78"/>
      <c r="AW4" s="79"/>
      <c r="AX4" s="131" t="s">
        <v>63</v>
      </c>
      <c r="AY4" s="132"/>
      <c r="AZ4" s="132"/>
      <c r="BA4" s="133"/>
      <c r="BB4" s="182" t="s">
        <v>77</v>
      </c>
      <c r="BC4" s="183"/>
      <c r="BD4" s="183"/>
      <c r="BE4" s="184"/>
      <c r="BF4" s="185" t="s">
        <v>31</v>
      </c>
      <c r="BG4" s="186"/>
      <c r="BH4" s="186"/>
      <c r="BI4" s="187"/>
      <c r="BJ4" s="176"/>
      <c r="BK4" s="177"/>
      <c r="BL4" s="177"/>
      <c r="BM4" s="178"/>
      <c r="BN4" s="180"/>
    </row>
    <row r="5" spans="1:77" s="3" customFormat="1" ht="35.25" customHeight="1" thickBot="1" x14ac:dyDescent="0.35">
      <c r="A5" s="15" t="s">
        <v>60</v>
      </c>
      <c r="B5" s="113">
        <v>44218</v>
      </c>
      <c r="C5" s="114"/>
      <c r="D5" s="114"/>
      <c r="E5" s="115"/>
      <c r="F5" s="116">
        <v>44218</v>
      </c>
      <c r="G5" s="117"/>
      <c r="H5" s="117"/>
      <c r="I5" s="118"/>
      <c r="J5" s="119">
        <v>44218</v>
      </c>
      <c r="K5" s="120"/>
      <c r="L5" s="120"/>
      <c r="M5" s="121"/>
      <c r="N5" s="122">
        <v>44218</v>
      </c>
      <c r="O5" s="123"/>
      <c r="P5" s="123"/>
      <c r="Q5" s="124"/>
      <c r="R5" s="125">
        <v>44389</v>
      </c>
      <c r="S5" s="126"/>
      <c r="T5" s="126"/>
      <c r="U5" s="127"/>
      <c r="V5" s="98">
        <v>44218</v>
      </c>
      <c r="W5" s="99"/>
      <c r="X5" s="99"/>
      <c r="Y5" s="100"/>
      <c r="Z5" s="101">
        <v>44410</v>
      </c>
      <c r="AA5" s="102"/>
      <c r="AB5" s="102"/>
      <c r="AC5" s="103"/>
      <c r="AD5" s="65">
        <v>44218</v>
      </c>
      <c r="AE5" s="66"/>
      <c r="AF5" s="66"/>
      <c r="AG5" s="67"/>
      <c r="AH5" s="68">
        <v>44218</v>
      </c>
      <c r="AI5" s="69"/>
      <c r="AJ5" s="69"/>
      <c r="AK5" s="70"/>
      <c r="AL5" s="86">
        <v>44218</v>
      </c>
      <c r="AM5" s="87"/>
      <c r="AN5" s="87"/>
      <c r="AO5" s="88"/>
      <c r="AP5" s="89">
        <v>44218</v>
      </c>
      <c r="AQ5" s="90"/>
      <c r="AR5" s="90"/>
      <c r="AS5" s="91"/>
      <c r="AT5" s="92">
        <v>44225</v>
      </c>
      <c r="AU5" s="93"/>
      <c r="AV5" s="93"/>
      <c r="AW5" s="94"/>
      <c r="AX5" s="95">
        <v>44242</v>
      </c>
      <c r="AY5" s="96"/>
      <c r="AZ5" s="96"/>
      <c r="BA5" s="97"/>
      <c r="BB5" s="80">
        <v>44665</v>
      </c>
      <c r="BC5" s="81"/>
      <c r="BD5" s="81"/>
      <c r="BE5" s="82"/>
      <c r="BF5" s="83">
        <v>44218</v>
      </c>
      <c r="BG5" s="84"/>
      <c r="BH5" s="84"/>
      <c r="BI5" s="85"/>
      <c r="BJ5" s="176"/>
      <c r="BK5" s="177"/>
      <c r="BL5" s="177"/>
      <c r="BM5" s="178"/>
      <c r="BN5" s="181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63" t="s">
        <v>57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63" t="s">
        <v>59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BO22" s="17"/>
    </row>
    <row r="23" spans="1:67" s="10" customFormat="1" x14ac:dyDescent="0.3">
      <c r="A23" s="60"/>
      <c r="B23" s="9" t="s">
        <v>66</v>
      </c>
      <c r="C23" s="63" t="s">
        <v>67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scL/pE2SUPtzM9gw3OHPWnmqtVDWWLd7R0+xqGhuww+K6bM6qkX1K1JyKFVhMN5suMUBI/nHEjq2AU+BMVWhYw==" saltValue="mZ0IyFdRbA/7gRSBN9rvtg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2023-04-13T14:10:40Z</dcterms:modified>
</cp:coreProperties>
</file>