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udit&amp;Budget\Revenue Review-Raj\Fantasy Contests\"/>
    </mc:Choice>
  </mc:AlternateContent>
  <xr:revisionPtr revIDLastSave="0" documentId="13_ncr:1_{BCEF73B7-15F8-490D-8514-6705FC7A2DEB}" xr6:coauthVersionLast="47" xr6:coauthVersionMax="47" xr10:uidLastSave="{00000000-0000-0000-0000-000000000000}"/>
  <workbookProtection workbookAlgorithmName="SHA-512" workbookHashValue="ku3BSuoXh7qnXOwQklMHdvZrRdQ5+ARjLYTqq/DDytsb9GMGOx522Fifx4KAfDeiUcL95i8gseJaokb9cKv3DQ==" workbookSaltValue="Umo9loMo6UIRcwkC+2IZcw==" workbookSpinCount="100000" lockStructure="1"/>
  <bookViews>
    <workbookView xWindow="-108" yWindow="-108" windowWidth="23256" windowHeight="12576" xr2:uid="{17D4D1A9-AED2-4BF1-8948-6372A664948E}"/>
  </bookViews>
  <sheets>
    <sheet name="2022" sheetId="4" r:id="rId1"/>
    <sheet name="2021" sheetId="3" r:id="rId2"/>
  </sheets>
  <externalReferences>
    <externalReference r:id="rId3"/>
  </externalReferences>
  <definedNames>
    <definedName name="_xlnm.Print_Area" localSheetId="1">'2021'!$A$1:$U$19</definedName>
    <definedName name="_xlnm.Print_Area" localSheetId="0">'2022'!$A$1:$U$19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4" l="1"/>
  <c r="C15" i="4"/>
  <c r="D15" i="4"/>
  <c r="E15" i="4"/>
  <c r="F15" i="4"/>
  <c r="G15" i="4"/>
  <c r="H15" i="4"/>
  <c r="V15" i="4" s="1"/>
  <c r="I15" i="4"/>
  <c r="W15" i="4" s="1"/>
  <c r="J15" i="4"/>
  <c r="K15" i="4"/>
  <c r="L15" i="4"/>
  <c r="M15" i="4"/>
  <c r="N15" i="4"/>
  <c r="O15" i="4"/>
  <c r="P15" i="4"/>
  <c r="Q15" i="4"/>
  <c r="R15" i="4"/>
  <c r="S15" i="4"/>
  <c r="T15" i="4"/>
  <c r="U15" i="4"/>
  <c r="B14" i="4"/>
  <c r="C14" i="4"/>
  <c r="D14" i="4"/>
  <c r="E14" i="4"/>
  <c r="F14" i="4"/>
  <c r="G14" i="4"/>
  <c r="H14" i="4"/>
  <c r="V14" i="4" s="1"/>
  <c r="I14" i="4"/>
  <c r="W14" i="4" s="1"/>
  <c r="J14" i="4"/>
  <c r="K14" i="4"/>
  <c r="L14" i="4"/>
  <c r="M14" i="4"/>
  <c r="N14" i="4"/>
  <c r="O14" i="4"/>
  <c r="P14" i="4"/>
  <c r="Q14" i="4"/>
  <c r="R14" i="4"/>
  <c r="S14" i="4"/>
  <c r="T14" i="4"/>
  <c r="U14" i="4"/>
  <c r="B13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B12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B11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B10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B9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B8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B7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B6" i="4"/>
  <c r="C6" i="4"/>
  <c r="D6" i="4"/>
  <c r="F6" i="4"/>
  <c r="H6" i="4"/>
  <c r="J6" i="4"/>
  <c r="L6" i="4"/>
  <c r="N6" i="4"/>
  <c r="P6" i="4"/>
  <c r="R6" i="4"/>
  <c r="T6" i="4"/>
  <c r="E6" i="4"/>
  <c r="G6" i="4"/>
  <c r="I6" i="4"/>
  <c r="K6" i="4"/>
  <c r="M6" i="4"/>
  <c r="O6" i="4"/>
  <c r="Q6" i="4"/>
  <c r="S6" i="4"/>
  <c r="U6" i="4"/>
  <c r="L4" i="4"/>
  <c r="L5" i="4"/>
  <c r="B4" i="4"/>
  <c r="D4" i="4"/>
  <c r="F4" i="4"/>
  <c r="H4" i="4"/>
  <c r="J4" i="4"/>
  <c r="N4" i="4"/>
  <c r="P4" i="4"/>
  <c r="R4" i="4"/>
  <c r="T4" i="4"/>
  <c r="B5" i="4"/>
  <c r="C5" i="4"/>
  <c r="D5" i="4"/>
  <c r="E5" i="4"/>
  <c r="F5" i="4"/>
  <c r="G5" i="4"/>
  <c r="H5" i="4"/>
  <c r="I5" i="4"/>
  <c r="J5" i="4"/>
  <c r="K5" i="4"/>
  <c r="M5" i="4"/>
  <c r="N5" i="4"/>
  <c r="O5" i="4"/>
  <c r="P5" i="4"/>
  <c r="Q5" i="4"/>
  <c r="R5" i="4"/>
  <c r="S5" i="4"/>
  <c r="T5" i="4"/>
  <c r="U5" i="4"/>
  <c r="U4" i="4"/>
  <c r="S4" i="4"/>
  <c r="Q4" i="4"/>
  <c r="O4" i="4"/>
  <c r="M4" i="4"/>
  <c r="K4" i="4"/>
  <c r="I4" i="4"/>
  <c r="G4" i="4"/>
  <c r="E4" i="4"/>
  <c r="C4" i="4"/>
  <c r="V3" i="4"/>
  <c r="E3" i="4"/>
  <c r="G3" i="4"/>
  <c r="I3" i="4"/>
  <c r="K3" i="4"/>
  <c r="M3" i="4"/>
  <c r="O3" i="4"/>
  <c r="Q3" i="4"/>
  <c r="S3" i="4"/>
  <c r="U3" i="4"/>
  <c r="D3" i="4"/>
  <c r="F3" i="4"/>
  <c r="H3" i="4"/>
  <c r="J3" i="4"/>
  <c r="L3" i="4"/>
  <c r="N3" i="4"/>
  <c r="P3" i="4"/>
  <c r="R3" i="4"/>
  <c r="T3" i="4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U4" i="3"/>
  <c r="T4" i="3"/>
  <c r="S4" i="3"/>
  <c r="R4" i="3"/>
  <c r="R16" i="3" s="1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B4" i="3"/>
  <c r="B16" i="3" s="1"/>
  <c r="V3" i="3"/>
  <c r="E3" i="3"/>
  <c r="G3" i="3"/>
  <c r="I3" i="3"/>
  <c r="K3" i="3"/>
  <c r="M3" i="3"/>
  <c r="O3" i="3"/>
  <c r="Q3" i="3"/>
  <c r="S3" i="3"/>
  <c r="U3" i="3"/>
  <c r="D3" i="3"/>
  <c r="F3" i="3"/>
  <c r="H3" i="3"/>
  <c r="J3" i="3"/>
  <c r="L3" i="3"/>
  <c r="N3" i="3"/>
  <c r="P3" i="3"/>
  <c r="R3" i="3"/>
  <c r="T3" i="3"/>
  <c r="F16" i="3" l="1"/>
  <c r="V10" i="3"/>
  <c r="W10" i="4"/>
  <c r="V9" i="3"/>
  <c r="V10" i="4"/>
  <c r="W4" i="3"/>
  <c r="C16" i="3"/>
  <c r="K16" i="3"/>
  <c r="S16" i="3"/>
  <c r="W13" i="4"/>
  <c r="L16" i="3"/>
  <c r="V13" i="4"/>
  <c r="W13" i="3"/>
  <c r="W14" i="3"/>
  <c r="N16" i="4"/>
  <c r="V6" i="4"/>
  <c r="W9" i="4"/>
  <c r="W11" i="4"/>
  <c r="V5" i="3"/>
  <c r="J16" i="3"/>
  <c r="N16" i="3"/>
  <c r="V7" i="3"/>
  <c r="V12" i="3"/>
  <c r="V13" i="3"/>
  <c r="V15" i="3"/>
  <c r="T16" i="4"/>
  <c r="D16" i="4"/>
  <c r="V6" i="3"/>
  <c r="T16" i="3"/>
  <c r="P16" i="3"/>
  <c r="W12" i="3"/>
  <c r="W15" i="3"/>
  <c r="W7" i="4"/>
  <c r="V4" i="3"/>
  <c r="H16" i="3"/>
  <c r="I16" i="3"/>
  <c r="Q16" i="3"/>
  <c r="M16" i="3"/>
  <c r="U16" i="3"/>
  <c r="V14" i="3"/>
  <c r="W6" i="4"/>
  <c r="V9" i="4"/>
  <c r="V11" i="4"/>
  <c r="E16" i="4"/>
  <c r="D16" i="3"/>
  <c r="W9" i="3"/>
  <c r="W11" i="3"/>
  <c r="V5" i="4"/>
  <c r="V4" i="4"/>
  <c r="W8" i="4"/>
  <c r="U16" i="4"/>
  <c r="E16" i="3"/>
  <c r="V11" i="3"/>
  <c r="I16" i="4"/>
  <c r="W5" i="4"/>
  <c r="R16" i="4"/>
  <c r="V8" i="4"/>
  <c r="F16" i="4"/>
  <c r="W10" i="3"/>
  <c r="W6" i="3"/>
  <c r="G16" i="3"/>
  <c r="O16" i="3"/>
  <c r="W8" i="3"/>
  <c r="V8" i="3"/>
  <c r="M16" i="4"/>
  <c r="V7" i="4"/>
  <c r="W4" i="4"/>
  <c r="W7" i="3"/>
  <c r="G16" i="4"/>
  <c r="P16" i="4"/>
  <c r="B16" i="4"/>
  <c r="W5" i="3"/>
  <c r="L16" i="4"/>
  <c r="O16" i="4"/>
  <c r="S16" i="4"/>
  <c r="K16" i="4"/>
  <c r="C16" i="4"/>
  <c r="Q16" i="4"/>
  <c r="H16" i="4"/>
  <c r="J16" i="4"/>
  <c r="W12" i="4"/>
  <c r="V12" i="4"/>
  <c r="V16" i="3" l="1"/>
  <c r="W16" i="4"/>
  <c r="V16" i="4"/>
  <c r="W16" i="3"/>
</calcChain>
</file>

<file path=xl/sharedStrings.xml><?xml version="1.0" encoding="utf-8"?>
<sst xmlns="http://schemas.openxmlformats.org/spreadsheetml/2006/main" count="64" uniqueCount="33">
  <si>
    <t>FanDuel</t>
  </si>
  <si>
    <t>DraftKings</t>
  </si>
  <si>
    <t>SportsHub</t>
  </si>
  <si>
    <t>FFPC, LLC</t>
  </si>
  <si>
    <t>FullTime</t>
  </si>
  <si>
    <t xml:space="preserve">Yahoo </t>
  </si>
  <si>
    <t>All Fantasy Operators</t>
  </si>
  <si>
    <t>Month</t>
  </si>
  <si>
    <t>Fantasy Contest Adjusted Revenue</t>
  </si>
  <si>
    <t>Fantasy Contest Tax (8.4%)</t>
  </si>
  <si>
    <t>Total Fantasy Contest Tax</t>
  </si>
  <si>
    <t>December</t>
  </si>
  <si>
    <t>Total</t>
  </si>
  <si>
    <t>Note: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</si>
  <si>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</si>
  <si>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</si>
  <si>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</si>
  <si>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</si>
  <si>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</si>
  <si>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</si>
  <si>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</si>
  <si>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</si>
  <si>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</si>
  <si>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</si>
  <si>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</si>
  <si>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r>
      <t xml:space="preserve">Above numbers have </t>
    </r>
    <r>
      <rPr>
        <b/>
        <sz val="9"/>
        <color theme="1"/>
        <rFont val="Calibri"/>
        <family val="2"/>
        <scheme val="minor"/>
      </rPr>
      <t>NOT</t>
    </r>
    <r>
      <rPr>
        <sz val="9"/>
        <color theme="1"/>
        <rFont val="Calibri"/>
        <family val="2"/>
        <scheme val="minor"/>
      </rPr>
      <t xml:space="preserve"> been audited.   </t>
    </r>
  </si>
  <si>
    <t>Boom Shakalaka Inc</t>
  </si>
  <si>
    <t>Fantasy Sports Shark</t>
  </si>
  <si>
    <t>2021 Fantasy Contest Adjusted Revenue and Tax</t>
  </si>
  <si>
    <t>PrizePicks</t>
  </si>
  <si>
    <t>2022 Fantasy Contest Adjusted Revenue and Tax</t>
  </si>
  <si>
    <t>RealTime Fantasy Sports</t>
  </si>
  <si>
    <t>Grayed out sections in 2022 indicate operators who stated they are no longer offering Fantasy Contests in Michigan.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</si>
</sst>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96F6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F6FDB"/>
        <bgColor indexed="64"/>
      </patternFill>
    </fill>
    <fill>
      <patternFill patternType="solid">
        <fgColor rgb="FF00F217"/>
        <bgColor indexed="64"/>
      </patternFill>
    </fill>
    <fill>
      <patternFill patternType="solid">
        <fgColor rgb="FF32CE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3" fontId="5" fillId="0" borderId="0" xfId="1" applyFont="1" applyFill="1" applyBorder="1"/>
    <xf numFmtId="43" fontId="6" fillId="0" borderId="0" xfId="1" applyFont="1" applyFill="1" applyBorder="1"/>
    <xf numFmtId="43" fontId="6" fillId="0" borderId="9" xfId="1" applyFont="1" applyFill="1" applyBorder="1"/>
    <xf numFmtId="0" fontId="0" fillId="0" borderId="4" xfId="0" applyBorder="1"/>
    <xf numFmtId="164" fontId="5" fillId="0" borderId="7" xfId="1" applyNumberFormat="1" applyFont="1" applyFill="1" applyBorder="1" applyAlignment="1">
      <alignment horizontal="center"/>
    </xf>
    <xf numFmtId="164" fontId="5" fillId="0" borderId="8" xfId="1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7" fillId="0" borderId="0" xfId="0" applyFont="1"/>
    <xf numFmtId="0" fontId="5" fillId="0" borderId="0" xfId="0" applyFont="1"/>
    <xf numFmtId="0" fontId="0" fillId="0" borderId="9" xfId="0" applyBorder="1"/>
    <xf numFmtId="0" fontId="5" fillId="0" borderId="10" xfId="0" applyFont="1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2" fillId="0" borderId="13" xfId="0" applyFont="1" applyBorder="1" applyAlignment="1">
      <alignment horizontal="center" vertical="center" wrapText="1"/>
    </xf>
    <xf numFmtId="17" fontId="0" fillId="0" borderId="13" xfId="0" applyNumberFormat="1" applyBorder="1" applyAlignment="1">
      <alignment horizontal="left"/>
    </xf>
    <xf numFmtId="164" fontId="5" fillId="0" borderId="6" xfId="1" applyNumberFormat="1" applyFont="1" applyFill="1" applyBorder="1" applyAlignment="1">
      <alignment horizontal="center"/>
    </xf>
    <xf numFmtId="164" fontId="5" fillId="0" borderId="15" xfId="1" applyNumberFormat="1" applyFont="1" applyFill="1" applyBorder="1" applyAlignment="1">
      <alignment horizontal="center"/>
    </xf>
    <xf numFmtId="164" fontId="6" fillId="0" borderId="16" xfId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7" xfId="0" applyFont="1" applyBorder="1" applyAlignment="1">
      <alignment horizontal="right" vertical="center" wrapText="1"/>
    </xf>
    <xf numFmtId="164" fontId="6" fillId="0" borderId="21" xfId="1" applyNumberFormat="1" applyFont="1" applyFill="1" applyBorder="1" applyAlignment="1">
      <alignment horizontal="center"/>
    </xf>
    <xf numFmtId="164" fontId="5" fillId="0" borderId="21" xfId="1" applyNumberFormat="1" applyFont="1" applyFill="1" applyBorder="1" applyAlignment="1">
      <alignment horizontal="center"/>
    </xf>
    <xf numFmtId="164" fontId="5" fillId="14" borderId="7" xfId="1" applyNumberFormat="1" applyFont="1" applyFill="1" applyBorder="1" applyAlignment="1">
      <alignment horizontal="center"/>
    </xf>
    <xf numFmtId="0" fontId="4" fillId="13" borderId="24" xfId="0" applyFont="1" applyFill="1" applyBorder="1" applyAlignment="1">
      <alignment horizontal="center"/>
    </xf>
    <xf numFmtId="0" fontId="4" fillId="13" borderId="25" xfId="0" applyFont="1" applyFill="1" applyBorder="1" applyAlignment="1">
      <alignment horizontal="center"/>
    </xf>
    <xf numFmtId="0" fontId="8" fillId="0" borderId="11" xfId="0" applyFont="1" applyBorder="1" applyAlignment="1">
      <alignment horizontal="left" vertical="center" wrapText="1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10" borderId="5" xfId="0" applyFont="1" applyFill="1" applyBorder="1" applyAlignment="1">
      <alignment horizontal="center"/>
    </xf>
    <xf numFmtId="0" fontId="4" fillId="11" borderId="5" xfId="0" applyFont="1" applyFill="1" applyBorder="1" applyAlignment="1">
      <alignment horizontal="center"/>
    </xf>
    <xf numFmtId="0" fontId="4" fillId="12" borderId="22" xfId="0" applyFont="1" applyFill="1" applyBorder="1" applyAlignment="1">
      <alignment horizontal="center"/>
    </xf>
    <xf numFmtId="0" fontId="4" fillId="12" borderId="23" xfId="0" applyFont="1" applyFill="1" applyBorder="1" applyAlignment="1">
      <alignment horizontal="center"/>
    </xf>
    <xf numFmtId="44" fontId="10" fillId="14" borderId="0" xfId="2" applyFont="1" applyFill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ntasy%20Contest%20Adjusted%20Revenues%20and%20Ta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1"/>
    </sheetNames>
    <sheetDataSet>
      <sheetData sheetId="0">
        <row r="25">
          <cell r="B25">
            <v>874332.69</v>
          </cell>
          <cell r="C25">
            <v>73443.95</v>
          </cell>
          <cell r="E25">
            <v>1203400.1100000001</v>
          </cell>
          <cell r="F25">
            <v>101085.61</v>
          </cell>
          <cell r="H25">
            <v>9788.7999999999993</v>
          </cell>
          <cell r="I25">
            <v>822.26</v>
          </cell>
          <cell r="K25">
            <v>92164.38</v>
          </cell>
          <cell r="L25">
            <v>7741.81</v>
          </cell>
          <cell r="P25">
            <v>-8113.35</v>
          </cell>
          <cell r="Q25">
            <v>-681.52</v>
          </cell>
          <cell r="U25">
            <v>42923.66</v>
          </cell>
          <cell r="V25">
            <v>3605.59</v>
          </cell>
          <cell r="Z25">
            <v>92023.48</v>
          </cell>
          <cell r="AA25">
            <v>7729.97</v>
          </cell>
          <cell r="AC25">
            <v>0</v>
          </cell>
          <cell r="AD25">
            <v>0</v>
          </cell>
          <cell r="AF25">
            <v>43173.599999999999</v>
          </cell>
          <cell r="AG25">
            <v>3626.58</v>
          </cell>
          <cell r="AJ25">
            <v>1575.19</v>
          </cell>
          <cell r="AK25">
            <v>132.32</v>
          </cell>
        </row>
        <row r="26">
          <cell r="B26">
            <v>499863.06</v>
          </cell>
          <cell r="C26">
            <v>41988.5</v>
          </cell>
          <cell r="E26">
            <v>595481.05000000005</v>
          </cell>
          <cell r="F26">
            <v>50020.41</v>
          </cell>
          <cell r="H26">
            <v>3985.74</v>
          </cell>
          <cell r="I26">
            <v>334.8</v>
          </cell>
          <cell r="K26">
            <v>-75222.16</v>
          </cell>
          <cell r="L26">
            <v>-6318.66</v>
          </cell>
          <cell r="P26">
            <v>315.94</v>
          </cell>
          <cell r="Q26">
            <v>26.54</v>
          </cell>
          <cell r="U26">
            <v>11337.07</v>
          </cell>
          <cell r="V26">
            <v>952.31</v>
          </cell>
          <cell r="Z26">
            <v>0</v>
          </cell>
          <cell r="AA26">
            <v>0</v>
          </cell>
          <cell r="AC26">
            <v>0</v>
          </cell>
          <cell r="AD26">
            <v>0</v>
          </cell>
          <cell r="AF26">
            <v>23121.85</v>
          </cell>
          <cell r="AG26">
            <v>1942.24</v>
          </cell>
          <cell r="AJ26">
            <v>7189.02</v>
          </cell>
          <cell r="AK26">
            <v>603.88</v>
          </cell>
        </row>
        <row r="27">
          <cell r="B27">
            <v>314261.82</v>
          </cell>
          <cell r="C27">
            <v>26397.99</v>
          </cell>
          <cell r="E27">
            <v>536385</v>
          </cell>
          <cell r="F27">
            <v>45056.34</v>
          </cell>
          <cell r="H27">
            <v>899.32</v>
          </cell>
          <cell r="I27">
            <v>75.540000000000006</v>
          </cell>
          <cell r="K27">
            <v>12451.88</v>
          </cell>
          <cell r="L27">
            <v>1045.96</v>
          </cell>
          <cell r="P27">
            <v>1028.47</v>
          </cell>
          <cell r="Q27">
            <v>86.39</v>
          </cell>
          <cell r="U27">
            <v>8641.4599999999991</v>
          </cell>
          <cell r="V27">
            <v>725.88</v>
          </cell>
          <cell r="Z27">
            <v>15863.93</v>
          </cell>
          <cell r="AA27">
            <v>1332.57</v>
          </cell>
          <cell r="AC27">
            <v>0</v>
          </cell>
          <cell r="AD27">
            <v>0</v>
          </cell>
          <cell r="AF27">
            <v>22405.119999999999</v>
          </cell>
          <cell r="AG27">
            <v>1882.03</v>
          </cell>
          <cell r="AJ27">
            <v>125.36</v>
          </cell>
          <cell r="AK27">
            <v>10.53</v>
          </cell>
        </row>
        <row r="28">
          <cell r="B28">
            <v>675117.54</v>
          </cell>
          <cell r="C28">
            <v>56709.87</v>
          </cell>
          <cell r="E28">
            <v>784301.88</v>
          </cell>
          <cell r="F28">
            <v>65881.36</v>
          </cell>
          <cell r="H28">
            <v>3494.36</v>
          </cell>
          <cell r="I28">
            <v>293.52999999999997</v>
          </cell>
          <cell r="K28">
            <v>12592.91</v>
          </cell>
          <cell r="L28">
            <v>1057.8</v>
          </cell>
          <cell r="P28">
            <v>2027.9</v>
          </cell>
          <cell r="Q28">
            <v>170.34</v>
          </cell>
          <cell r="U28">
            <v>7307.11</v>
          </cell>
          <cell r="V28">
            <v>613.79999999999995</v>
          </cell>
          <cell r="Z28">
            <v>10477.1</v>
          </cell>
          <cell r="AA28">
            <v>880.08</v>
          </cell>
          <cell r="AC28">
            <v>0</v>
          </cell>
          <cell r="AD28">
            <v>0</v>
          </cell>
          <cell r="AF28">
            <v>8975.93</v>
          </cell>
          <cell r="AG28">
            <v>753.98</v>
          </cell>
          <cell r="AJ28">
            <v>106.86</v>
          </cell>
          <cell r="AK28">
            <v>8.98</v>
          </cell>
        </row>
        <row r="29">
          <cell r="B29">
            <v>514638.65</v>
          </cell>
          <cell r="C29">
            <v>43229.65</v>
          </cell>
          <cell r="E29">
            <v>687294.6</v>
          </cell>
          <cell r="F29">
            <v>57732.75</v>
          </cell>
          <cell r="H29">
            <v>4107.63</v>
          </cell>
          <cell r="I29">
            <v>345.04</v>
          </cell>
          <cell r="K29">
            <v>30206.91</v>
          </cell>
          <cell r="L29">
            <v>2537.38</v>
          </cell>
          <cell r="P29">
            <v>5258.85</v>
          </cell>
          <cell r="Q29">
            <v>441.74</v>
          </cell>
          <cell r="U29">
            <v>8631.69</v>
          </cell>
          <cell r="V29">
            <v>725.06</v>
          </cell>
          <cell r="Z29">
            <v>15346.17</v>
          </cell>
          <cell r="AA29">
            <v>1289.08</v>
          </cell>
          <cell r="AC29">
            <v>0</v>
          </cell>
          <cell r="AD29">
            <v>0</v>
          </cell>
          <cell r="AF29">
            <v>17295.259999999998</v>
          </cell>
          <cell r="AG29">
            <v>1452.8</v>
          </cell>
          <cell r="AJ29">
            <v>739.93</v>
          </cell>
          <cell r="AK29">
            <v>62.15</v>
          </cell>
        </row>
        <row r="30">
          <cell r="B30">
            <v>530793.72</v>
          </cell>
          <cell r="C30">
            <v>44586.67</v>
          </cell>
          <cell r="E30">
            <v>733953.89</v>
          </cell>
          <cell r="F30">
            <v>61652.13</v>
          </cell>
          <cell r="H30">
            <v>1746.78</v>
          </cell>
          <cell r="I30">
            <v>146.72999999999999</v>
          </cell>
          <cell r="K30">
            <v>28268.25</v>
          </cell>
          <cell r="L30">
            <v>2374.5300000000002</v>
          </cell>
          <cell r="P30">
            <v>2126.77</v>
          </cell>
          <cell r="Q30">
            <v>178.65</v>
          </cell>
          <cell r="U30">
            <v>5630.69</v>
          </cell>
          <cell r="V30">
            <v>472.98</v>
          </cell>
          <cell r="Z30">
            <v>12044.59</v>
          </cell>
          <cell r="AA30">
            <v>1011.75</v>
          </cell>
          <cell r="AC30">
            <v>0</v>
          </cell>
          <cell r="AD30">
            <v>0</v>
          </cell>
          <cell r="AF30">
            <v>25572.38</v>
          </cell>
          <cell r="AG30">
            <v>2148.08</v>
          </cell>
          <cell r="AJ30">
            <v>175.49</v>
          </cell>
          <cell r="AK30">
            <v>14.74</v>
          </cell>
        </row>
        <row r="31">
          <cell r="B31">
            <v>396524.81</v>
          </cell>
          <cell r="C31">
            <v>33308.080000000002</v>
          </cell>
          <cell r="E31">
            <v>614026.9</v>
          </cell>
          <cell r="F31">
            <v>51578.26</v>
          </cell>
          <cell r="H31">
            <v>697.95</v>
          </cell>
          <cell r="I31">
            <v>58.63</v>
          </cell>
          <cell r="K31">
            <v>95766.89</v>
          </cell>
          <cell r="L31">
            <v>8044.42</v>
          </cell>
          <cell r="P31">
            <v>2918.97</v>
          </cell>
          <cell r="Q31">
            <v>245.19</v>
          </cell>
          <cell r="U31">
            <v>6530.27</v>
          </cell>
          <cell r="V31">
            <v>548.54</v>
          </cell>
          <cell r="Z31">
            <v>7809.53</v>
          </cell>
          <cell r="AA31">
            <v>656</v>
          </cell>
          <cell r="AC31">
            <v>0</v>
          </cell>
          <cell r="AD31">
            <v>0</v>
          </cell>
          <cell r="AF31">
            <v>9586.66</v>
          </cell>
          <cell r="AG31">
            <v>805.28</v>
          </cell>
          <cell r="AJ31">
            <v>51.67</v>
          </cell>
          <cell r="AK31">
            <v>4.34</v>
          </cell>
        </row>
        <row r="32">
          <cell r="B32">
            <v>298949.89</v>
          </cell>
          <cell r="C32">
            <v>25111.79</v>
          </cell>
          <cell r="E32">
            <v>423450.81</v>
          </cell>
          <cell r="F32">
            <v>35569.870000000003</v>
          </cell>
          <cell r="H32">
            <v>464.03</v>
          </cell>
          <cell r="I32">
            <v>38.979999999999997</v>
          </cell>
          <cell r="K32">
            <v>180578.72</v>
          </cell>
          <cell r="L32">
            <v>15168.61</v>
          </cell>
          <cell r="P32">
            <v>13614.13</v>
          </cell>
          <cell r="Q32">
            <v>1143.5899999999999</v>
          </cell>
          <cell r="U32">
            <v>3192.68</v>
          </cell>
          <cell r="V32">
            <v>268.19</v>
          </cell>
          <cell r="Z32">
            <v>3432.77</v>
          </cell>
          <cell r="AA32">
            <v>288.35000000000002</v>
          </cell>
          <cell r="AC32">
            <v>0</v>
          </cell>
          <cell r="AD32">
            <v>0</v>
          </cell>
          <cell r="AF32">
            <v>10318.450000000001</v>
          </cell>
          <cell r="AG32">
            <v>866.75</v>
          </cell>
          <cell r="AJ32">
            <v>35.89</v>
          </cell>
          <cell r="AK32">
            <v>3.01</v>
          </cell>
        </row>
        <row r="33">
          <cell r="B33">
            <v>539127.26</v>
          </cell>
          <cell r="C33">
            <v>45286.69</v>
          </cell>
          <cell r="E33">
            <v>943337.34</v>
          </cell>
          <cell r="F33">
            <v>79240.34</v>
          </cell>
          <cell r="H33">
            <v>2804.34</v>
          </cell>
          <cell r="I33">
            <v>235.56</v>
          </cell>
          <cell r="K33">
            <v>88698.25</v>
          </cell>
          <cell r="L33">
            <v>7450.65</v>
          </cell>
          <cell r="P33">
            <v>3257.46</v>
          </cell>
          <cell r="Q33">
            <v>273.63</v>
          </cell>
          <cell r="U33">
            <v>-23713.82</v>
          </cell>
          <cell r="V33">
            <v>-1991.96</v>
          </cell>
          <cell r="Z33">
            <v>18275.64</v>
          </cell>
          <cell r="AA33">
            <v>1535.15</v>
          </cell>
          <cell r="AC33">
            <v>0</v>
          </cell>
          <cell r="AD33">
            <v>0</v>
          </cell>
          <cell r="AF33">
            <v>27293.85</v>
          </cell>
          <cell r="AG33">
            <v>2292.6799999999998</v>
          </cell>
          <cell r="AJ33">
            <v>333.31</v>
          </cell>
          <cell r="AK33">
            <v>28</v>
          </cell>
        </row>
        <row r="34">
          <cell r="B34">
            <v>661707.32999999996</v>
          </cell>
          <cell r="C34">
            <v>55583.42</v>
          </cell>
          <cell r="E34">
            <v>1005643.65</v>
          </cell>
          <cell r="F34">
            <v>84474.07</v>
          </cell>
          <cell r="H34">
            <v>25417.759999999998</v>
          </cell>
          <cell r="I34">
            <v>2135.09</v>
          </cell>
          <cell r="K34">
            <v>4045.39</v>
          </cell>
          <cell r="L34">
            <v>339.81</v>
          </cell>
          <cell r="P34">
            <v>0</v>
          </cell>
          <cell r="Q34">
            <v>0</v>
          </cell>
          <cell r="U34">
            <v>-15204.41</v>
          </cell>
          <cell r="V34">
            <v>-1277.17</v>
          </cell>
          <cell r="Z34">
            <v>18971.2</v>
          </cell>
          <cell r="AA34">
            <v>1593.58</v>
          </cell>
          <cell r="AC34">
            <v>0</v>
          </cell>
          <cell r="AD34">
            <v>0</v>
          </cell>
          <cell r="AF34">
            <v>57673.64</v>
          </cell>
          <cell r="AG34">
            <v>4844.59</v>
          </cell>
          <cell r="AJ34">
            <v>4145.74</v>
          </cell>
          <cell r="AK34">
            <v>348.24</v>
          </cell>
        </row>
        <row r="35">
          <cell r="B35">
            <v>562634.37</v>
          </cell>
          <cell r="C35">
            <v>47261.29</v>
          </cell>
          <cell r="E35">
            <v>913579.94</v>
          </cell>
          <cell r="F35">
            <v>76740.72</v>
          </cell>
          <cell r="H35">
            <v>16829.86</v>
          </cell>
          <cell r="I35">
            <v>1413.71</v>
          </cell>
          <cell r="K35">
            <v>1662.68</v>
          </cell>
          <cell r="L35">
            <v>139.66999999999999</v>
          </cell>
          <cell r="P35">
            <v>0</v>
          </cell>
          <cell r="Q35">
            <v>0</v>
          </cell>
          <cell r="U35">
            <v>-42962.01</v>
          </cell>
          <cell r="V35">
            <v>-3608.81</v>
          </cell>
          <cell r="Z35">
            <v>12757.66</v>
          </cell>
          <cell r="AA35">
            <v>1071.6400000000001</v>
          </cell>
          <cell r="AC35">
            <v>0</v>
          </cell>
          <cell r="AD35">
            <v>0</v>
          </cell>
          <cell r="AF35">
            <v>64308.43</v>
          </cell>
          <cell r="AG35">
            <v>5401.91</v>
          </cell>
          <cell r="AJ35">
            <v>581.04999999999995</v>
          </cell>
          <cell r="AK35">
            <v>48.81</v>
          </cell>
        </row>
        <row r="36">
          <cell r="B36">
            <v>543987.84</v>
          </cell>
          <cell r="C36">
            <v>45694.98</v>
          </cell>
          <cell r="E36">
            <v>832369.34</v>
          </cell>
          <cell r="F36">
            <v>69919.02</v>
          </cell>
          <cell r="H36">
            <v>3030.28</v>
          </cell>
          <cell r="I36">
            <v>254.54</v>
          </cell>
          <cell r="K36">
            <v>-603670.46</v>
          </cell>
          <cell r="L36">
            <v>-50708.32</v>
          </cell>
          <cell r="P36">
            <v>108.83</v>
          </cell>
          <cell r="Q36">
            <v>9.14</v>
          </cell>
          <cell r="U36">
            <v>-69817.58</v>
          </cell>
          <cell r="V36">
            <v>-5864.68</v>
          </cell>
          <cell r="Z36">
            <v>3703.48</v>
          </cell>
          <cell r="AA36">
            <v>311.08999999999997</v>
          </cell>
          <cell r="AC36">
            <v>0</v>
          </cell>
          <cell r="AD36">
            <v>0</v>
          </cell>
          <cell r="AF36">
            <v>61980.7</v>
          </cell>
          <cell r="AG36">
            <v>5206.38</v>
          </cell>
          <cell r="AJ36">
            <v>773.01</v>
          </cell>
          <cell r="AK36">
            <v>64.930000000000007</v>
          </cell>
        </row>
        <row r="43">
          <cell r="B43">
            <v>501289.4</v>
          </cell>
          <cell r="C43">
            <v>42108.31</v>
          </cell>
          <cell r="E43">
            <v>839091.64</v>
          </cell>
          <cell r="F43">
            <v>70483.7</v>
          </cell>
          <cell r="H43">
            <v>3732.68</v>
          </cell>
          <cell r="I43">
            <v>313.54000000000002</v>
          </cell>
          <cell r="K43">
            <v>98823.38</v>
          </cell>
          <cell r="L43">
            <v>8301.16</v>
          </cell>
          <cell r="P43">
            <v>-27042.46</v>
          </cell>
          <cell r="Q43">
            <v>-2271.5700000000002</v>
          </cell>
          <cell r="U43">
            <v>52934.2</v>
          </cell>
          <cell r="V43">
            <v>4446.47</v>
          </cell>
          <cell r="Z43">
            <v>10734.47</v>
          </cell>
          <cell r="AA43">
            <v>901.7</v>
          </cell>
          <cell r="AC43">
            <v>0</v>
          </cell>
          <cell r="AD43">
            <v>0</v>
          </cell>
          <cell r="AF43">
            <v>206012.41</v>
          </cell>
          <cell r="AG43">
            <v>17305.04</v>
          </cell>
          <cell r="AJ43">
            <v>28522.17</v>
          </cell>
          <cell r="AK43">
            <v>2395.86</v>
          </cell>
        </row>
        <row r="44">
          <cell r="B44">
            <v>270420.90999999997</v>
          </cell>
          <cell r="C44">
            <v>22715.360000000001</v>
          </cell>
          <cell r="E44">
            <v>514055.2</v>
          </cell>
          <cell r="F44">
            <v>43180.639999999999</v>
          </cell>
          <cell r="H44">
            <v>7794.34</v>
          </cell>
          <cell r="I44">
            <v>654.72</v>
          </cell>
          <cell r="K44">
            <v>-42496.84</v>
          </cell>
          <cell r="L44">
            <v>-3569.73</v>
          </cell>
          <cell r="P44">
            <v>3102</v>
          </cell>
          <cell r="Q44">
            <v>260.57</v>
          </cell>
          <cell r="U44">
            <v>4679.7</v>
          </cell>
          <cell r="V44">
            <v>393.1</v>
          </cell>
          <cell r="Z44">
            <v>3735.08</v>
          </cell>
          <cell r="AA44">
            <v>313.75</v>
          </cell>
          <cell r="AC44">
            <v>0</v>
          </cell>
          <cell r="AD44">
            <v>0</v>
          </cell>
          <cell r="AF44">
            <v>286286.96999999997</v>
          </cell>
          <cell r="AG44">
            <v>24048.11</v>
          </cell>
          <cell r="AJ44">
            <v>3915.35</v>
          </cell>
          <cell r="AK44">
            <v>328.89</v>
          </cell>
        </row>
        <row r="45">
          <cell r="B45">
            <v>227374.89</v>
          </cell>
          <cell r="C45">
            <v>19099.490000000002</v>
          </cell>
          <cell r="E45">
            <v>486525.4</v>
          </cell>
          <cell r="F45">
            <v>40868.129999999997</v>
          </cell>
          <cell r="H45">
            <v>235.12</v>
          </cell>
          <cell r="I45">
            <v>19.75</v>
          </cell>
          <cell r="K45">
            <v>26576.26</v>
          </cell>
          <cell r="L45">
            <v>2232.41</v>
          </cell>
          <cell r="P45">
            <v>-4233.96</v>
          </cell>
          <cell r="Q45">
            <v>-355.65</v>
          </cell>
          <cell r="U45">
            <v>9289.44</v>
          </cell>
          <cell r="V45">
            <v>780.31</v>
          </cell>
          <cell r="Z45">
            <v>4089.79</v>
          </cell>
          <cell r="AA45">
            <v>343.54</v>
          </cell>
          <cell r="AC45">
            <v>0</v>
          </cell>
          <cell r="AD45">
            <v>0</v>
          </cell>
          <cell r="AF45">
            <v>234655.15</v>
          </cell>
          <cell r="AG45">
            <v>19711.03</v>
          </cell>
          <cell r="AJ45">
            <v>48.39</v>
          </cell>
          <cell r="AK45">
            <v>4.0599999999999996</v>
          </cell>
        </row>
        <row r="46">
          <cell r="B46">
            <v>305419.89</v>
          </cell>
          <cell r="C46">
            <v>25655.27</v>
          </cell>
          <cell r="E46">
            <v>598155.46</v>
          </cell>
          <cell r="F46">
            <v>50245.06</v>
          </cell>
          <cell r="H46">
            <v>1967.95</v>
          </cell>
          <cell r="I46">
            <v>165.31</v>
          </cell>
          <cell r="K46">
            <v>5872.75</v>
          </cell>
          <cell r="L46">
            <v>493.31</v>
          </cell>
          <cell r="P46">
            <v>0</v>
          </cell>
          <cell r="Q46">
            <v>0</v>
          </cell>
          <cell r="U46">
            <v>12237.02</v>
          </cell>
          <cell r="V46">
            <v>1027.9100000000001</v>
          </cell>
          <cell r="Z46">
            <v>4072.5</v>
          </cell>
          <cell r="AA46">
            <v>342.09</v>
          </cell>
          <cell r="AC46">
            <v>0</v>
          </cell>
          <cell r="AD46">
            <v>0</v>
          </cell>
          <cell r="AF46">
            <v>388763.38</v>
          </cell>
          <cell r="AG46">
            <v>32656.12</v>
          </cell>
          <cell r="AJ46">
            <v>797.12</v>
          </cell>
          <cell r="AK46">
            <v>66.959999999999994</v>
          </cell>
        </row>
        <row r="47">
          <cell r="B47">
            <v>346409.46</v>
          </cell>
          <cell r="C47">
            <v>29098.400000000001</v>
          </cell>
          <cell r="E47">
            <v>636706.69999999995</v>
          </cell>
          <cell r="F47">
            <v>53483.360000000001</v>
          </cell>
          <cell r="H47">
            <v>803.25</v>
          </cell>
          <cell r="I47">
            <v>67.47</v>
          </cell>
          <cell r="K47">
            <v>48768.639999999999</v>
          </cell>
          <cell r="L47">
            <v>4096.57</v>
          </cell>
          <cell r="P47">
            <v>1312.21</v>
          </cell>
          <cell r="Q47">
            <v>110.23</v>
          </cell>
          <cell r="U47">
            <v>14204.66</v>
          </cell>
          <cell r="V47">
            <v>1193.19</v>
          </cell>
          <cell r="Z47">
            <v>7840.99</v>
          </cell>
          <cell r="AA47">
            <v>658.64</v>
          </cell>
          <cell r="AC47">
            <v>0</v>
          </cell>
          <cell r="AD47">
            <v>0</v>
          </cell>
          <cell r="AF47">
            <v>288720.18</v>
          </cell>
          <cell r="AG47">
            <v>24252.49</v>
          </cell>
          <cell r="AJ47">
            <v>46.43</v>
          </cell>
          <cell r="AK47">
            <v>3.9</v>
          </cell>
        </row>
        <row r="48">
          <cell r="B48">
            <v>253104.5</v>
          </cell>
          <cell r="C48">
            <v>21260.78</v>
          </cell>
          <cell r="E48">
            <v>584813.87</v>
          </cell>
          <cell r="F48">
            <v>49124.36</v>
          </cell>
          <cell r="H48">
            <v>168.66</v>
          </cell>
          <cell r="I48">
            <v>14.17</v>
          </cell>
          <cell r="K48">
            <v>31243.54</v>
          </cell>
          <cell r="L48">
            <v>2624.46</v>
          </cell>
          <cell r="P48">
            <v>2444.98</v>
          </cell>
          <cell r="Q48">
            <v>205.38</v>
          </cell>
          <cell r="U48">
            <v>7960.35</v>
          </cell>
          <cell r="V48">
            <v>668.67</v>
          </cell>
          <cell r="Z48">
            <v>3399.17</v>
          </cell>
          <cell r="AA48">
            <v>285.52999999999997</v>
          </cell>
          <cell r="AC48">
            <v>0</v>
          </cell>
          <cell r="AD48">
            <v>0</v>
          </cell>
          <cell r="AF48">
            <v>117565</v>
          </cell>
          <cell r="AG48">
            <v>9875.4599999999991</v>
          </cell>
          <cell r="AJ48">
            <v>41.36</v>
          </cell>
          <cell r="AK48">
            <v>3.47</v>
          </cell>
        </row>
        <row r="49">
          <cell r="B49">
            <v>312336.46999999997</v>
          </cell>
          <cell r="C49">
            <v>26236.26</v>
          </cell>
          <cell r="E49">
            <v>565258.71</v>
          </cell>
          <cell r="F49">
            <v>47481.73</v>
          </cell>
          <cell r="H49">
            <v>176.7</v>
          </cell>
          <cell r="I49">
            <v>14.84</v>
          </cell>
          <cell r="K49">
            <v>107087.11</v>
          </cell>
          <cell r="L49">
            <v>8995.32</v>
          </cell>
          <cell r="P49"/>
          <cell r="Q49"/>
          <cell r="U49">
            <v>678.09</v>
          </cell>
          <cell r="V49">
            <v>56.96</v>
          </cell>
          <cell r="Z49">
            <v>1223.1500000000001</v>
          </cell>
          <cell r="AA49">
            <v>102.74</v>
          </cell>
          <cell r="AC49">
            <v>0</v>
          </cell>
          <cell r="AD49">
            <v>0</v>
          </cell>
          <cell r="AF49">
            <v>130424.19</v>
          </cell>
          <cell r="AG49">
            <v>10955.63</v>
          </cell>
          <cell r="AJ49">
            <v>67.849999999999994</v>
          </cell>
          <cell r="AK49">
            <v>5.7</v>
          </cell>
        </row>
        <row r="50">
          <cell r="B50">
            <v>311947.21999999997</v>
          </cell>
          <cell r="C50">
            <v>26203.57</v>
          </cell>
          <cell r="E50">
            <v>436812.88</v>
          </cell>
          <cell r="F50">
            <v>36692.28</v>
          </cell>
          <cell r="H50"/>
          <cell r="I50"/>
          <cell r="K50">
            <v>276454.34999999998</v>
          </cell>
          <cell r="L50">
            <v>23222.17</v>
          </cell>
          <cell r="P50"/>
          <cell r="Q50"/>
          <cell r="U50"/>
          <cell r="V50"/>
          <cell r="Z50">
            <v>805.95</v>
          </cell>
          <cell r="AA50">
            <v>67.7</v>
          </cell>
          <cell r="AC50">
            <v>0</v>
          </cell>
          <cell r="AD50">
            <v>0</v>
          </cell>
          <cell r="AF50">
            <v>175888.22</v>
          </cell>
          <cell r="AG50">
            <v>14774.61</v>
          </cell>
          <cell r="AJ50">
            <v>48.12</v>
          </cell>
          <cell r="AK50">
            <v>4.04</v>
          </cell>
        </row>
        <row r="51">
          <cell r="B51">
            <v>418201.9</v>
          </cell>
          <cell r="C51">
            <v>35128.959999999999</v>
          </cell>
          <cell r="E51">
            <v>706599.71</v>
          </cell>
          <cell r="F51">
            <v>59354.38</v>
          </cell>
          <cell r="H51"/>
          <cell r="I51"/>
          <cell r="K51">
            <v>131584.09</v>
          </cell>
          <cell r="L51">
            <v>11053.06</v>
          </cell>
          <cell r="P51"/>
          <cell r="Q51"/>
          <cell r="U51"/>
          <cell r="V51"/>
          <cell r="Z51"/>
          <cell r="AA51"/>
          <cell r="AC51">
            <v>1567.71</v>
          </cell>
          <cell r="AD51">
            <v>131.69</v>
          </cell>
          <cell r="AF51">
            <v>248786.73</v>
          </cell>
          <cell r="AG51">
            <v>20898.09</v>
          </cell>
          <cell r="AJ51">
            <v>1816.15</v>
          </cell>
          <cell r="AK51">
            <v>152.56</v>
          </cell>
        </row>
        <row r="52">
          <cell r="B52">
            <v>372276.19</v>
          </cell>
          <cell r="C52">
            <v>31271.200000000001</v>
          </cell>
          <cell r="E52">
            <v>901301.18</v>
          </cell>
          <cell r="F52">
            <v>75709.3</v>
          </cell>
          <cell r="H52"/>
          <cell r="I52"/>
          <cell r="K52">
            <v>2339.0100000000002</v>
          </cell>
          <cell r="L52">
            <v>196.48</v>
          </cell>
          <cell r="P52"/>
          <cell r="Q52"/>
          <cell r="U52"/>
          <cell r="V52"/>
          <cell r="Z52"/>
          <cell r="AA52"/>
          <cell r="AC52">
            <v>13789.69</v>
          </cell>
          <cell r="AD52">
            <v>1158.33</v>
          </cell>
          <cell r="AF52">
            <v>479664.26</v>
          </cell>
          <cell r="AG52">
            <v>40291.800000000003</v>
          </cell>
          <cell r="AJ52">
            <v>5330.1</v>
          </cell>
          <cell r="AK52">
            <v>447.73</v>
          </cell>
        </row>
        <row r="53">
          <cell r="B53">
            <v>343700.1</v>
          </cell>
          <cell r="C53">
            <v>28870.81</v>
          </cell>
          <cell r="E53">
            <v>820711.25</v>
          </cell>
          <cell r="F53">
            <v>68939.75</v>
          </cell>
          <cell r="H53"/>
          <cell r="I53"/>
          <cell r="K53">
            <v>2739.02</v>
          </cell>
          <cell r="L53">
            <v>230.08</v>
          </cell>
          <cell r="P53"/>
          <cell r="Q53"/>
          <cell r="U53"/>
          <cell r="V53"/>
          <cell r="Z53"/>
          <cell r="AA53"/>
          <cell r="AC53">
            <v>11766.99</v>
          </cell>
          <cell r="AD53">
            <v>988.43</v>
          </cell>
          <cell r="AF53">
            <v>1058218.04</v>
          </cell>
          <cell r="AG53">
            <v>88890.32</v>
          </cell>
          <cell r="AJ53">
            <v>4368.72</v>
          </cell>
          <cell r="AK53">
            <v>366.97</v>
          </cell>
        </row>
        <row r="54">
          <cell r="B54">
            <v>334800.15999999997</v>
          </cell>
          <cell r="C54">
            <v>28123.21</v>
          </cell>
          <cell r="E54">
            <v>812396.87</v>
          </cell>
          <cell r="F54">
            <v>68241.34</v>
          </cell>
          <cell r="H54"/>
          <cell r="I54"/>
          <cell r="K54">
            <v>-330867.26</v>
          </cell>
          <cell r="L54">
            <v>-27792.85</v>
          </cell>
          <cell r="P54"/>
          <cell r="Q54"/>
          <cell r="U54"/>
          <cell r="V54"/>
          <cell r="Z54"/>
          <cell r="AA54"/>
          <cell r="AC54">
            <v>8176.71</v>
          </cell>
          <cell r="AD54">
            <v>686.84</v>
          </cell>
          <cell r="AF54">
            <v>758215.62</v>
          </cell>
          <cell r="AG54">
            <v>63690.11</v>
          </cell>
          <cell r="AJ54">
            <v>4469.66</v>
          </cell>
          <cell r="AK54">
            <v>375.45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B7143-0B2A-41F5-9071-6C826A2CE997}">
  <sheetPr>
    <pageSetUpPr fitToPage="1"/>
  </sheetPr>
  <dimension ref="A1:W19"/>
  <sheetViews>
    <sheetView tabSelected="1" zoomScaleNormal="100" workbookViewId="0"/>
  </sheetViews>
  <sheetFormatPr defaultRowHeight="15" x14ac:dyDescent="0.25"/>
  <cols>
    <col min="1" max="1" width="13.140625" customWidth="1"/>
    <col min="2" max="23" width="17.28515625" customWidth="1"/>
    <col min="27" max="27" width="16.85546875" bestFit="1" customWidth="1"/>
  </cols>
  <sheetData>
    <row r="1" spans="1:23" ht="19.5" thickBot="1" x14ac:dyDescent="0.35">
      <c r="A1" s="8"/>
      <c r="B1" s="31" t="s">
        <v>30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/>
    </row>
    <row r="2" spans="1:23" ht="24" customHeight="1" x14ac:dyDescent="0.25">
      <c r="A2" s="23"/>
      <c r="B2" s="36" t="s">
        <v>0</v>
      </c>
      <c r="C2" s="37"/>
      <c r="D2" s="38" t="s">
        <v>1</v>
      </c>
      <c r="E2" s="38"/>
      <c r="F2" s="39" t="s">
        <v>2</v>
      </c>
      <c r="G2" s="39"/>
      <c r="H2" s="40" t="s">
        <v>3</v>
      </c>
      <c r="I2" s="40"/>
      <c r="J2" s="41" t="s">
        <v>4</v>
      </c>
      <c r="K2" s="41"/>
      <c r="L2" s="42" t="s">
        <v>5</v>
      </c>
      <c r="M2" s="42"/>
      <c r="N2" s="43" t="s">
        <v>27</v>
      </c>
      <c r="O2" s="43"/>
      <c r="P2" s="44" t="s">
        <v>26</v>
      </c>
      <c r="Q2" s="44"/>
      <c r="R2" s="45" t="s">
        <v>29</v>
      </c>
      <c r="S2" s="46"/>
      <c r="T2" s="28" t="s">
        <v>31</v>
      </c>
      <c r="U2" s="29"/>
      <c r="V2" s="34" t="s">
        <v>6</v>
      </c>
      <c r="W2" s="35"/>
    </row>
    <row r="3" spans="1:23" ht="45" x14ac:dyDescent="0.25">
      <c r="A3" s="18" t="s">
        <v>7</v>
      </c>
      <c r="B3" s="1" t="s">
        <v>8</v>
      </c>
      <c r="C3" s="2" t="s">
        <v>9</v>
      </c>
      <c r="D3" s="2" t="str">
        <f t="shared" ref="D3:U3" si="0">B3</f>
        <v>Fantasy Contest Adjusted Revenue</v>
      </c>
      <c r="E3" s="2" t="str">
        <f t="shared" si="0"/>
        <v>Fantasy Contest Tax (8.4%)</v>
      </c>
      <c r="F3" s="2" t="str">
        <f t="shared" si="0"/>
        <v>Fantasy Contest Adjusted Revenue</v>
      </c>
      <c r="G3" s="2" t="str">
        <f t="shared" si="0"/>
        <v>Fantasy Contest Tax (8.4%)</v>
      </c>
      <c r="H3" s="2" t="str">
        <f t="shared" si="0"/>
        <v>Fantasy Contest Adjusted Revenue</v>
      </c>
      <c r="I3" s="2" t="str">
        <f t="shared" si="0"/>
        <v>Fantasy Contest Tax (8.4%)</v>
      </c>
      <c r="J3" s="2" t="str">
        <f t="shared" si="0"/>
        <v>Fantasy Contest Adjusted Revenue</v>
      </c>
      <c r="K3" s="2" t="str">
        <f t="shared" si="0"/>
        <v>Fantasy Contest Tax (8.4%)</v>
      </c>
      <c r="L3" s="2" t="str">
        <f t="shared" si="0"/>
        <v>Fantasy Contest Adjusted Revenue</v>
      </c>
      <c r="M3" s="2" t="str">
        <f t="shared" si="0"/>
        <v>Fantasy Contest Tax (8.4%)</v>
      </c>
      <c r="N3" s="2" t="str">
        <f t="shared" si="0"/>
        <v>Fantasy Contest Adjusted Revenue</v>
      </c>
      <c r="O3" s="2" t="str">
        <f t="shared" si="0"/>
        <v>Fantasy Contest Tax (8.4%)</v>
      </c>
      <c r="P3" s="2" t="str">
        <f t="shared" si="0"/>
        <v>Fantasy Contest Adjusted Revenue</v>
      </c>
      <c r="Q3" s="2" t="str">
        <f t="shared" si="0"/>
        <v>Fantasy Contest Tax (8.4%)</v>
      </c>
      <c r="R3" s="2" t="str">
        <f t="shared" si="0"/>
        <v>Fantasy Contest Adjusted Revenue</v>
      </c>
      <c r="S3" s="2" t="str">
        <f t="shared" si="0"/>
        <v>Fantasy Contest Tax (8.4%)</v>
      </c>
      <c r="T3" s="2" t="str">
        <f t="shared" si="0"/>
        <v>Fantasy Contest Adjusted Revenue</v>
      </c>
      <c r="U3" s="2" t="str">
        <f t="shared" si="0"/>
        <v>Fantasy Contest Tax (8.4%)</v>
      </c>
      <c r="V3" s="2" t="str">
        <f>B3</f>
        <v>Fantasy Contest Adjusted Revenue</v>
      </c>
      <c r="W3" s="3" t="s">
        <v>10</v>
      </c>
    </row>
    <row r="4" spans="1:23" x14ac:dyDescent="0.25">
      <c r="A4" s="19" t="s">
        <v>14</v>
      </c>
      <c r="B4" s="20">
        <f>[1]Summary!B43</f>
        <v>501289.4</v>
      </c>
      <c r="C4" s="20">
        <f>[1]Summary!C43</f>
        <v>42108.31</v>
      </c>
      <c r="D4" s="9">
        <f>[1]Summary!$E43</f>
        <v>839091.64</v>
      </c>
      <c r="E4" s="9">
        <f>[1]Summary!$F43</f>
        <v>70483.7</v>
      </c>
      <c r="F4" s="9">
        <f>[1]Summary!$H43</f>
        <v>3732.68</v>
      </c>
      <c r="G4" s="9">
        <f>[1]Summary!$I43</f>
        <v>313.54000000000002</v>
      </c>
      <c r="H4" s="9">
        <f>[1]Summary!$K43</f>
        <v>98823.38</v>
      </c>
      <c r="I4" s="9">
        <f>[1]Summary!$L43</f>
        <v>8301.16</v>
      </c>
      <c r="J4" s="9">
        <f>[1]Summary!$P43</f>
        <v>-27042.46</v>
      </c>
      <c r="K4" s="9">
        <f>[1]Summary!$Q43</f>
        <v>-2271.5700000000002</v>
      </c>
      <c r="L4" s="9">
        <f>[1]Summary!$U43</f>
        <v>52934.2</v>
      </c>
      <c r="M4" s="9">
        <f>[1]Summary!$V43</f>
        <v>4446.47</v>
      </c>
      <c r="N4" s="9">
        <f>[1]Summary!$Z43</f>
        <v>10734.47</v>
      </c>
      <c r="O4" s="9">
        <f>[1]Summary!$AA43</f>
        <v>901.7</v>
      </c>
      <c r="P4" s="9">
        <f>[1]Summary!$AC43</f>
        <v>0</v>
      </c>
      <c r="Q4" s="9">
        <f>[1]Summary!$AD43</f>
        <v>0</v>
      </c>
      <c r="R4" s="9">
        <f>[1]Summary!$AF43</f>
        <v>206012.41</v>
      </c>
      <c r="S4" s="9">
        <f>[1]Summary!$AG43</f>
        <v>17305.04</v>
      </c>
      <c r="T4" s="9">
        <f>[1]Summary!$AJ43</f>
        <v>28522.17</v>
      </c>
      <c r="U4" s="9">
        <f>[1]Summary!$AK43</f>
        <v>2395.86</v>
      </c>
      <c r="V4" s="9">
        <f t="shared" ref="V4:W6" si="1">B4+D4+F4+H4+J4+L4+N4+P4+R4+T4</f>
        <v>1714097.89</v>
      </c>
      <c r="W4" s="10">
        <f t="shared" si="1"/>
        <v>143984.20999999996</v>
      </c>
    </row>
    <row r="5" spans="1:23" x14ac:dyDescent="0.25">
      <c r="A5" s="19" t="s">
        <v>15</v>
      </c>
      <c r="B5" s="20">
        <f>[1]Summary!B44</f>
        <v>270420.90999999997</v>
      </c>
      <c r="C5" s="20">
        <f>[1]Summary!C44</f>
        <v>22715.360000000001</v>
      </c>
      <c r="D5" s="9">
        <f>[1]Summary!$E44</f>
        <v>514055.2</v>
      </c>
      <c r="E5" s="9">
        <f>[1]Summary!$F44</f>
        <v>43180.639999999999</v>
      </c>
      <c r="F5" s="9">
        <f>[1]Summary!$H44</f>
        <v>7794.34</v>
      </c>
      <c r="G5" s="9">
        <f>[1]Summary!$I44</f>
        <v>654.72</v>
      </c>
      <c r="H5" s="9">
        <f>[1]Summary!$K44</f>
        <v>-42496.84</v>
      </c>
      <c r="I5" s="9">
        <f>[1]Summary!$L44</f>
        <v>-3569.73</v>
      </c>
      <c r="J5" s="9">
        <f>[1]Summary!$P44</f>
        <v>3102</v>
      </c>
      <c r="K5" s="9">
        <f>[1]Summary!$Q44</f>
        <v>260.57</v>
      </c>
      <c r="L5" s="9">
        <f>[1]Summary!$U44</f>
        <v>4679.7</v>
      </c>
      <c r="M5" s="9">
        <f>[1]Summary!$V44</f>
        <v>393.1</v>
      </c>
      <c r="N5" s="9">
        <f>[1]Summary!$Z44</f>
        <v>3735.08</v>
      </c>
      <c r="O5" s="9">
        <f>[1]Summary!$AA44</f>
        <v>313.75</v>
      </c>
      <c r="P5" s="9">
        <f>[1]Summary!$AC44</f>
        <v>0</v>
      </c>
      <c r="Q5" s="9">
        <f>[1]Summary!$AD44</f>
        <v>0</v>
      </c>
      <c r="R5" s="9">
        <f>[1]Summary!$AF44</f>
        <v>286286.96999999997</v>
      </c>
      <c r="S5" s="9">
        <f>[1]Summary!$AG44</f>
        <v>24048.11</v>
      </c>
      <c r="T5" s="9">
        <f>[1]Summary!$AJ44</f>
        <v>3915.35</v>
      </c>
      <c r="U5" s="9">
        <f>[1]Summary!$AK44</f>
        <v>328.89</v>
      </c>
      <c r="V5" s="9">
        <f t="shared" si="1"/>
        <v>1051492.71</v>
      </c>
      <c r="W5" s="10">
        <f t="shared" si="1"/>
        <v>88325.409999999989</v>
      </c>
    </row>
    <row r="6" spans="1:23" x14ac:dyDescent="0.25">
      <c r="A6" s="19" t="s">
        <v>16</v>
      </c>
      <c r="B6" s="20">
        <f>[1]Summary!B45</f>
        <v>227374.89</v>
      </c>
      <c r="C6" s="20">
        <f>[1]Summary!C45</f>
        <v>19099.490000000002</v>
      </c>
      <c r="D6" s="9">
        <f>[1]Summary!$E45</f>
        <v>486525.4</v>
      </c>
      <c r="E6" s="9">
        <f>[1]Summary!$F45</f>
        <v>40868.129999999997</v>
      </c>
      <c r="F6" s="9">
        <f>[1]Summary!$H45</f>
        <v>235.12</v>
      </c>
      <c r="G6" s="9">
        <f>[1]Summary!$I45</f>
        <v>19.75</v>
      </c>
      <c r="H6" s="9">
        <f>[1]Summary!$K45</f>
        <v>26576.26</v>
      </c>
      <c r="I6" s="9">
        <f>[1]Summary!$L45</f>
        <v>2232.41</v>
      </c>
      <c r="J6" s="9">
        <f>[1]Summary!$P45</f>
        <v>-4233.96</v>
      </c>
      <c r="K6" s="9">
        <f>[1]Summary!$Q45</f>
        <v>-355.65</v>
      </c>
      <c r="L6" s="9">
        <f>[1]Summary!$U45</f>
        <v>9289.44</v>
      </c>
      <c r="M6" s="9">
        <f>[1]Summary!$V45</f>
        <v>780.31</v>
      </c>
      <c r="N6" s="9">
        <f>[1]Summary!$Z45</f>
        <v>4089.79</v>
      </c>
      <c r="O6" s="9">
        <f>[1]Summary!$AA45</f>
        <v>343.54</v>
      </c>
      <c r="P6" s="9">
        <f>[1]Summary!$AC45</f>
        <v>0</v>
      </c>
      <c r="Q6" s="9">
        <f>[1]Summary!$AD45</f>
        <v>0</v>
      </c>
      <c r="R6" s="9">
        <f>[1]Summary!$AF45</f>
        <v>234655.15</v>
      </c>
      <c r="S6" s="9">
        <f>[1]Summary!$AG45</f>
        <v>19711.03</v>
      </c>
      <c r="T6" s="9">
        <f>[1]Summary!$AJ45</f>
        <v>48.39</v>
      </c>
      <c r="U6" s="9">
        <f>[1]Summary!$AK45</f>
        <v>4.0599999999999996</v>
      </c>
      <c r="V6" s="9">
        <f t="shared" si="1"/>
        <v>984560.4800000001</v>
      </c>
      <c r="W6" s="10">
        <f t="shared" si="1"/>
        <v>82703.069999999992</v>
      </c>
    </row>
    <row r="7" spans="1:23" x14ac:dyDescent="0.25">
      <c r="A7" s="19" t="s">
        <v>17</v>
      </c>
      <c r="B7" s="20">
        <f>[1]Summary!B46</f>
        <v>305419.89</v>
      </c>
      <c r="C7" s="20">
        <f>[1]Summary!C46</f>
        <v>25655.27</v>
      </c>
      <c r="D7" s="9">
        <f>[1]Summary!$E46</f>
        <v>598155.46</v>
      </c>
      <c r="E7" s="9">
        <f>[1]Summary!$F46</f>
        <v>50245.06</v>
      </c>
      <c r="F7" s="9">
        <f>[1]Summary!$H46</f>
        <v>1967.95</v>
      </c>
      <c r="G7" s="9">
        <f>[1]Summary!$I46</f>
        <v>165.31</v>
      </c>
      <c r="H7" s="9">
        <f>[1]Summary!$K46</f>
        <v>5872.75</v>
      </c>
      <c r="I7" s="9">
        <f>[1]Summary!$L46</f>
        <v>493.31</v>
      </c>
      <c r="J7" s="9">
        <f>[1]Summary!$P46</f>
        <v>0</v>
      </c>
      <c r="K7" s="9">
        <f>[1]Summary!$Q46</f>
        <v>0</v>
      </c>
      <c r="L7" s="9">
        <f>[1]Summary!$U46</f>
        <v>12237.02</v>
      </c>
      <c r="M7" s="9">
        <f>[1]Summary!$V46</f>
        <v>1027.9100000000001</v>
      </c>
      <c r="N7" s="9">
        <f>[1]Summary!$Z46</f>
        <v>4072.5</v>
      </c>
      <c r="O7" s="9">
        <f>[1]Summary!$AA46</f>
        <v>342.09</v>
      </c>
      <c r="P7" s="9">
        <f>[1]Summary!$AC46</f>
        <v>0</v>
      </c>
      <c r="Q7" s="9">
        <f>[1]Summary!$AD46</f>
        <v>0</v>
      </c>
      <c r="R7" s="9">
        <f>[1]Summary!$AF46</f>
        <v>388763.38</v>
      </c>
      <c r="S7" s="9">
        <f>[1]Summary!$AG46</f>
        <v>32656.12</v>
      </c>
      <c r="T7" s="9">
        <f>[1]Summary!$AJ46</f>
        <v>797.12</v>
      </c>
      <c r="U7" s="9">
        <f>[1]Summary!$AK46</f>
        <v>66.959999999999994</v>
      </c>
      <c r="V7" s="9">
        <f t="shared" ref="V7" si="2">B7+D7+F7+H7+J7+L7+N7+P7+R7+T7</f>
        <v>1317286.07</v>
      </c>
      <c r="W7" s="10">
        <f t="shared" ref="W7" si="3">C7+E7+G7+I7+K7+M7+O7+Q7+S7+U7</f>
        <v>110652.03</v>
      </c>
    </row>
    <row r="8" spans="1:23" x14ac:dyDescent="0.25">
      <c r="A8" s="19" t="s">
        <v>18</v>
      </c>
      <c r="B8" s="20">
        <f>[1]Summary!B47</f>
        <v>346409.46</v>
      </c>
      <c r="C8" s="20">
        <f>[1]Summary!C47</f>
        <v>29098.400000000001</v>
      </c>
      <c r="D8" s="9">
        <f>[1]Summary!$E47</f>
        <v>636706.69999999995</v>
      </c>
      <c r="E8" s="9">
        <f>[1]Summary!$F47</f>
        <v>53483.360000000001</v>
      </c>
      <c r="F8" s="9">
        <f>[1]Summary!$H47</f>
        <v>803.25</v>
      </c>
      <c r="G8" s="9">
        <f>[1]Summary!$I47</f>
        <v>67.47</v>
      </c>
      <c r="H8" s="9">
        <f>[1]Summary!$K47</f>
        <v>48768.639999999999</v>
      </c>
      <c r="I8" s="9">
        <f>[1]Summary!$L47</f>
        <v>4096.57</v>
      </c>
      <c r="J8" s="9">
        <f>[1]Summary!$P47</f>
        <v>1312.21</v>
      </c>
      <c r="K8" s="9">
        <f>[1]Summary!$Q47</f>
        <v>110.23</v>
      </c>
      <c r="L8" s="9">
        <f>[1]Summary!$U47</f>
        <v>14204.66</v>
      </c>
      <c r="M8" s="9">
        <f>[1]Summary!$V47</f>
        <v>1193.19</v>
      </c>
      <c r="N8" s="9">
        <f>[1]Summary!$Z47</f>
        <v>7840.99</v>
      </c>
      <c r="O8" s="9">
        <f>[1]Summary!$AA47</f>
        <v>658.64</v>
      </c>
      <c r="P8" s="9">
        <f>[1]Summary!$AC47</f>
        <v>0</v>
      </c>
      <c r="Q8" s="9">
        <f>[1]Summary!$AD47</f>
        <v>0</v>
      </c>
      <c r="R8" s="9">
        <f>[1]Summary!$AF47</f>
        <v>288720.18</v>
      </c>
      <c r="S8" s="9">
        <f>[1]Summary!$AG47</f>
        <v>24252.49</v>
      </c>
      <c r="T8" s="9">
        <f>[1]Summary!$AJ47</f>
        <v>46.43</v>
      </c>
      <c r="U8" s="9">
        <f>[1]Summary!$AK47</f>
        <v>3.9</v>
      </c>
      <c r="V8" s="9">
        <f t="shared" ref="V8" si="4">B8+D8+F8+H8+J8+L8+N8+P8+R8+T8</f>
        <v>1344812.5199999998</v>
      </c>
      <c r="W8" s="10">
        <f t="shared" ref="W8" si="5">C8+E8+G8+I8+K8+M8+O8+Q8+S8+U8</f>
        <v>112964.25000000001</v>
      </c>
    </row>
    <row r="9" spans="1:23" x14ac:dyDescent="0.25">
      <c r="A9" s="19" t="s">
        <v>19</v>
      </c>
      <c r="B9" s="20">
        <f>[1]Summary!B48</f>
        <v>253104.5</v>
      </c>
      <c r="C9" s="20">
        <f>[1]Summary!C48</f>
        <v>21260.78</v>
      </c>
      <c r="D9" s="9">
        <f>[1]Summary!$E48</f>
        <v>584813.87</v>
      </c>
      <c r="E9" s="9">
        <f>[1]Summary!$F48</f>
        <v>49124.36</v>
      </c>
      <c r="F9" s="9">
        <f>[1]Summary!$H48</f>
        <v>168.66</v>
      </c>
      <c r="G9" s="9">
        <f>[1]Summary!$I48</f>
        <v>14.17</v>
      </c>
      <c r="H9" s="9">
        <f>[1]Summary!$K48</f>
        <v>31243.54</v>
      </c>
      <c r="I9" s="9">
        <f>[1]Summary!$L48</f>
        <v>2624.46</v>
      </c>
      <c r="J9" s="9">
        <f>[1]Summary!$P48</f>
        <v>2444.98</v>
      </c>
      <c r="K9" s="9">
        <f>[1]Summary!$Q48</f>
        <v>205.38</v>
      </c>
      <c r="L9" s="9">
        <f>[1]Summary!$U48</f>
        <v>7960.35</v>
      </c>
      <c r="M9" s="9">
        <f>[1]Summary!$V48</f>
        <v>668.67</v>
      </c>
      <c r="N9" s="9">
        <f>[1]Summary!$Z48</f>
        <v>3399.17</v>
      </c>
      <c r="O9" s="9">
        <f>[1]Summary!$AA48</f>
        <v>285.52999999999997</v>
      </c>
      <c r="P9" s="9">
        <f>[1]Summary!$AC48</f>
        <v>0</v>
      </c>
      <c r="Q9" s="9">
        <f>[1]Summary!$AD48</f>
        <v>0</v>
      </c>
      <c r="R9" s="9">
        <f>[1]Summary!$AF48</f>
        <v>117565</v>
      </c>
      <c r="S9" s="9">
        <f>[1]Summary!$AG48</f>
        <v>9875.4599999999991</v>
      </c>
      <c r="T9" s="9">
        <f>[1]Summary!$AJ48</f>
        <v>41.36</v>
      </c>
      <c r="U9" s="9">
        <f>[1]Summary!$AK48</f>
        <v>3.47</v>
      </c>
      <c r="V9" s="9">
        <f t="shared" ref="V9" si="6">B9+D9+F9+H9+J9+L9+N9+P9+R9+T9</f>
        <v>1000741.43</v>
      </c>
      <c r="W9" s="10">
        <f t="shared" ref="W9" si="7">C9+E9+G9+I9+K9+M9+O9+Q9+S9+U9</f>
        <v>84062.28</v>
      </c>
    </row>
    <row r="10" spans="1:23" x14ac:dyDescent="0.25">
      <c r="A10" s="19" t="s">
        <v>20</v>
      </c>
      <c r="B10" s="20">
        <f>[1]Summary!B49</f>
        <v>312336.46999999997</v>
      </c>
      <c r="C10" s="20">
        <f>[1]Summary!C49</f>
        <v>26236.26</v>
      </c>
      <c r="D10" s="9">
        <f>[1]Summary!$E49</f>
        <v>565258.71</v>
      </c>
      <c r="E10" s="9">
        <f>[1]Summary!$F49</f>
        <v>47481.73</v>
      </c>
      <c r="F10" s="9">
        <f>[1]Summary!$H49</f>
        <v>176.7</v>
      </c>
      <c r="G10" s="9">
        <f>[1]Summary!$I49</f>
        <v>14.84</v>
      </c>
      <c r="H10" s="9">
        <f>[1]Summary!$K49</f>
        <v>107087.11</v>
      </c>
      <c r="I10" s="9">
        <f>[1]Summary!$L49</f>
        <v>8995.32</v>
      </c>
      <c r="J10" s="27">
        <f>[1]Summary!$P49</f>
        <v>0</v>
      </c>
      <c r="K10" s="27">
        <f>[1]Summary!$Q49</f>
        <v>0</v>
      </c>
      <c r="L10" s="9">
        <f>[1]Summary!$U49</f>
        <v>678.09</v>
      </c>
      <c r="M10" s="9">
        <f>[1]Summary!$V49</f>
        <v>56.96</v>
      </c>
      <c r="N10" s="9">
        <f>[1]Summary!$Z49</f>
        <v>1223.1500000000001</v>
      </c>
      <c r="O10" s="9">
        <f>[1]Summary!$AA49</f>
        <v>102.74</v>
      </c>
      <c r="P10" s="9">
        <f>[1]Summary!$AC49</f>
        <v>0</v>
      </c>
      <c r="Q10" s="9">
        <f>[1]Summary!$AD49</f>
        <v>0</v>
      </c>
      <c r="R10" s="9">
        <f>[1]Summary!$AF49</f>
        <v>130424.19</v>
      </c>
      <c r="S10" s="9">
        <f>[1]Summary!$AG49</f>
        <v>10955.63</v>
      </c>
      <c r="T10" s="9">
        <f>[1]Summary!$AJ49</f>
        <v>67.849999999999994</v>
      </c>
      <c r="U10" s="9">
        <f>[1]Summary!$AK49</f>
        <v>5.7</v>
      </c>
      <c r="V10" s="9">
        <f t="shared" ref="V10" si="8">B10+D10+F10+H10+J10+L10+N10+P10+R10+T10</f>
        <v>1117252.27</v>
      </c>
      <c r="W10" s="10">
        <f t="shared" ref="W10" si="9">C10+E10+G10+I10+K10+M10+O10+Q10+S10+U10</f>
        <v>93849.180000000008</v>
      </c>
    </row>
    <row r="11" spans="1:23" x14ac:dyDescent="0.25">
      <c r="A11" s="19" t="s">
        <v>21</v>
      </c>
      <c r="B11" s="20">
        <f>[1]Summary!B50</f>
        <v>311947.21999999997</v>
      </c>
      <c r="C11" s="20">
        <f>[1]Summary!C50</f>
        <v>26203.57</v>
      </c>
      <c r="D11" s="9">
        <f>[1]Summary!$E50</f>
        <v>436812.88</v>
      </c>
      <c r="E11" s="9">
        <f>[1]Summary!$F50</f>
        <v>36692.28</v>
      </c>
      <c r="F11" s="27">
        <f>[1]Summary!$H50</f>
        <v>0</v>
      </c>
      <c r="G11" s="27">
        <f>[1]Summary!$I50</f>
        <v>0</v>
      </c>
      <c r="H11" s="9">
        <f>[1]Summary!$K50</f>
        <v>276454.34999999998</v>
      </c>
      <c r="I11" s="9">
        <f>[1]Summary!$L50</f>
        <v>23222.17</v>
      </c>
      <c r="J11" s="27">
        <f>[1]Summary!$P50</f>
        <v>0</v>
      </c>
      <c r="K11" s="27">
        <f>[1]Summary!$Q50</f>
        <v>0</v>
      </c>
      <c r="L11" s="27">
        <f>[1]Summary!$U50</f>
        <v>0</v>
      </c>
      <c r="M11" s="27">
        <f>[1]Summary!$V50</f>
        <v>0</v>
      </c>
      <c r="N11" s="9">
        <f>[1]Summary!$Z50</f>
        <v>805.95</v>
      </c>
      <c r="O11" s="9">
        <f>[1]Summary!$AA50</f>
        <v>67.7</v>
      </c>
      <c r="P11" s="9">
        <f>[1]Summary!$AC50</f>
        <v>0</v>
      </c>
      <c r="Q11" s="9">
        <f>[1]Summary!$AD50</f>
        <v>0</v>
      </c>
      <c r="R11" s="9">
        <f>[1]Summary!$AF50</f>
        <v>175888.22</v>
      </c>
      <c r="S11" s="9">
        <f>[1]Summary!$AG50</f>
        <v>14774.61</v>
      </c>
      <c r="T11" s="9">
        <f>[1]Summary!$AJ50</f>
        <v>48.12</v>
      </c>
      <c r="U11" s="9">
        <f>[1]Summary!$AK50</f>
        <v>4.04</v>
      </c>
      <c r="V11" s="9">
        <f t="shared" ref="V11" si="10">B11+D11+F11+H11+J11+L11+N11+P11+R11+T11</f>
        <v>1201956.74</v>
      </c>
      <c r="W11" s="10">
        <f t="shared" ref="W11" si="11">C11+E11+G11+I11+K11+M11+O11+Q11+S11+U11</f>
        <v>100964.36999999998</v>
      </c>
    </row>
    <row r="12" spans="1:23" x14ac:dyDescent="0.25">
      <c r="A12" s="19" t="s">
        <v>22</v>
      </c>
      <c r="B12" s="20">
        <f>[1]Summary!B51</f>
        <v>418201.9</v>
      </c>
      <c r="C12" s="20">
        <f>[1]Summary!C51</f>
        <v>35128.959999999999</v>
      </c>
      <c r="D12" s="9">
        <f>[1]Summary!$E51</f>
        <v>706599.71</v>
      </c>
      <c r="E12" s="9">
        <f>[1]Summary!$F51</f>
        <v>59354.38</v>
      </c>
      <c r="F12" s="27">
        <f>[1]Summary!$H51</f>
        <v>0</v>
      </c>
      <c r="G12" s="27">
        <f>[1]Summary!$I51</f>
        <v>0</v>
      </c>
      <c r="H12" s="9">
        <f>[1]Summary!$K51</f>
        <v>131584.09</v>
      </c>
      <c r="I12" s="9">
        <f>[1]Summary!$L51</f>
        <v>11053.06</v>
      </c>
      <c r="J12" s="27">
        <f>[1]Summary!$P51</f>
        <v>0</v>
      </c>
      <c r="K12" s="27">
        <f>[1]Summary!$Q51</f>
        <v>0</v>
      </c>
      <c r="L12" s="27">
        <f>[1]Summary!$U51</f>
        <v>0</v>
      </c>
      <c r="M12" s="27">
        <f>[1]Summary!$V51</f>
        <v>0</v>
      </c>
      <c r="N12" s="27">
        <f>[1]Summary!$Z51</f>
        <v>0</v>
      </c>
      <c r="O12" s="27">
        <f>[1]Summary!$AA51</f>
        <v>0</v>
      </c>
      <c r="P12" s="9">
        <f>[1]Summary!$AC51</f>
        <v>1567.71</v>
      </c>
      <c r="Q12" s="9">
        <f>[1]Summary!$AD51</f>
        <v>131.69</v>
      </c>
      <c r="R12" s="9">
        <f>[1]Summary!$AF51</f>
        <v>248786.73</v>
      </c>
      <c r="S12" s="9">
        <f>[1]Summary!$AG51</f>
        <v>20898.09</v>
      </c>
      <c r="T12" s="9">
        <f>[1]Summary!$AJ51</f>
        <v>1816.15</v>
      </c>
      <c r="U12" s="9">
        <f>[1]Summary!$AK51</f>
        <v>152.56</v>
      </c>
      <c r="V12" s="9">
        <f t="shared" ref="V12" si="12">B12+D12+F12+H12+J12+L12+N12+P12+R12+T12</f>
        <v>1508556.2899999998</v>
      </c>
      <c r="W12" s="10">
        <f t="shared" ref="W12" si="13">C12+E12+G12+I12+K12+M12+O12+Q12+S12+U12</f>
        <v>126718.73999999999</v>
      </c>
    </row>
    <row r="13" spans="1:23" x14ac:dyDescent="0.25">
      <c r="A13" s="19" t="s">
        <v>23</v>
      </c>
      <c r="B13" s="20">
        <f>[1]Summary!B52</f>
        <v>372276.19</v>
      </c>
      <c r="C13" s="20">
        <f>[1]Summary!C52</f>
        <v>31271.200000000001</v>
      </c>
      <c r="D13" s="9">
        <f>[1]Summary!$E52</f>
        <v>901301.18</v>
      </c>
      <c r="E13" s="9">
        <f>[1]Summary!$F52</f>
        <v>75709.3</v>
      </c>
      <c r="F13" s="27">
        <f>[1]Summary!$H52</f>
        <v>0</v>
      </c>
      <c r="G13" s="27">
        <f>[1]Summary!$I52</f>
        <v>0</v>
      </c>
      <c r="H13" s="9">
        <f>[1]Summary!$K52</f>
        <v>2339.0100000000002</v>
      </c>
      <c r="I13" s="9">
        <f>[1]Summary!$L52</f>
        <v>196.48</v>
      </c>
      <c r="J13" s="27">
        <f>[1]Summary!$P52</f>
        <v>0</v>
      </c>
      <c r="K13" s="27">
        <f>[1]Summary!$Q52</f>
        <v>0</v>
      </c>
      <c r="L13" s="27">
        <f>[1]Summary!$U52</f>
        <v>0</v>
      </c>
      <c r="M13" s="27">
        <f>[1]Summary!$V52</f>
        <v>0</v>
      </c>
      <c r="N13" s="27">
        <f>[1]Summary!$Z52</f>
        <v>0</v>
      </c>
      <c r="O13" s="27">
        <f>[1]Summary!$AA52</f>
        <v>0</v>
      </c>
      <c r="P13" s="9">
        <f>[1]Summary!$AC52</f>
        <v>13789.69</v>
      </c>
      <c r="Q13" s="9">
        <f>[1]Summary!$AD52</f>
        <v>1158.33</v>
      </c>
      <c r="R13" s="9">
        <f>[1]Summary!$AF52</f>
        <v>479664.26</v>
      </c>
      <c r="S13" s="9">
        <f>[1]Summary!$AG52</f>
        <v>40291.800000000003</v>
      </c>
      <c r="T13" s="9">
        <f>[1]Summary!$AJ52</f>
        <v>5330.1</v>
      </c>
      <c r="U13" s="9">
        <f>[1]Summary!$AK52</f>
        <v>447.73</v>
      </c>
      <c r="V13" s="9">
        <f t="shared" ref="V13" si="14">B13+D13+F13+H13+J13+L13+N13+P13+R13+T13</f>
        <v>1774700.4300000002</v>
      </c>
      <c r="W13" s="10">
        <f t="shared" ref="W13" si="15">C13+E13+G13+I13+K13+M13+O13+Q13+S13+U13</f>
        <v>149074.84</v>
      </c>
    </row>
    <row r="14" spans="1:23" x14ac:dyDescent="0.25">
      <c r="A14" s="19" t="s">
        <v>24</v>
      </c>
      <c r="B14" s="20">
        <f>[1]Summary!B53</f>
        <v>343700.1</v>
      </c>
      <c r="C14" s="20">
        <f>[1]Summary!C53</f>
        <v>28870.81</v>
      </c>
      <c r="D14" s="9">
        <f>[1]Summary!$E53</f>
        <v>820711.25</v>
      </c>
      <c r="E14" s="9">
        <f>[1]Summary!$F53</f>
        <v>68939.75</v>
      </c>
      <c r="F14" s="27">
        <f>[1]Summary!$H53</f>
        <v>0</v>
      </c>
      <c r="G14" s="27">
        <f>[1]Summary!$I53</f>
        <v>0</v>
      </c>
      <c r="H14" s="9">
        <f>[1]Summary!$K53</f>
        <v>2739.02</v>
      </c>
      <c r="I14" s="9">
        <f>[1]Summary!$L53</f>
        <v>230.08</v>
      </c>
      <c r="J14" s="27">
        <f>[1]Summary!$P53</f>
        <v>0</v>
      </c>
      <c r="K14" s="27">
        <f>[1]Summary!$Q53</f>
        <v>0</v>
      </c>
      <c r="L14" s="27">
        <f>[1]Summary!$U53</f>
        <v>0</v>
      </c>
      <c r="M14" s="27">
        <f>[1]Summary!$V53</f>
        <v>0</v>
      </c>
      <c r="N14" s="27">
        <f>[1]Summary!$Z53</f>
        <v>0</v>
      </c>
      <c r="O14" s="27">
        <f>[1]Summary!$AA53</f>
        <v>0</v>
      </c>
      <c r="P14" s="9">
        <f>[1]Summary!$AC53</f>
        <v>11766.99</v>
      </c>
      <c r="Q14" s="9">
        <f>[1]Summary!$AD53</f>
        <v>988.43</v>
      </c>
      <c r="R14" s="9">
        <f>[1]Summary!$AF53</f>
        <v>1058218.04</v>
      </c>
      <c r="S14" s="9">
        <f>[1]Summary!$AG53</f>
        <v>88890.32</v>
      </c>
      <c r="T14" s="9">
        <f>[1]Summary!$AJ53</f>
        <v>4368.72</v>
      </c>
      <c r="U14" s="9">
        <f>[1]Summary!$AK53</f>
        <v>366.97</v>
      </c>
      <c r="V14" s="9">
        <f t="shared" ref="V14" si="16">B14+D14+F14+H14+J14+L14+N14+P14+R14+T14</f>
        <v>2241504.1200000006</v>
      </c>
      <c r="W14" s="10">
        <f t="shared" ref="W14" si="17">C14+E14+G14+I14+K14+M14+O14+Q14+S14+U14</f>
        <v>188286.36000000002</v>
      </c>
    </row>
    <row r="15" spans="1:23" ht="15.75" thickBot="1" x14ac:dyDescent="0.3">
      <c r="A15" s="19" t="s">
        <v>11</v>
      </c>
      <c r="B15" s="20">
        <f>[1]Summary!B54</f>
        <v>334800.15999999997</v>
      </c>
      <c r="C15" s="20">
        <f>[1]Summary!C54</f>
        <v>28123.21</v>
      </c>
      <c r="D15" s="9">
        <f>[1]Summary!$E54</f>
        <v>812396.87</v>
      </c>
      <c r="E15" s="9">
        <f>[1]Summary!$F54</f>
        <v>68241.34</v>
      </c>
      <c r="F15" s="27">
        <f>[1]Summary!$H54</f>
        <v>0</v>
      </c>
      <c r="G15" s="27">
        <f>[1]Summary!$I54</f>
        <v>0</v>
      </c>
      <c r="H15" s="9">
        <f>[1]Summary!$K54</f>
        <v>-330867.26</v>
      </c>
      <c r="I15" s="9">
        <f>[1]Summary!$L54</f>
        <v>-27792.85</v>
      </c>
      <c r="J15" s="27">
        <f>[1]Summary!$P54</f>
        <v>0</v>
      </c>
      <c r="K15" s="27">
        <f>[1]Summary!$Q54</f>
        <v>0</v>
      </c>
      <c r="L15" s="27">
        <f>[1]Summary!$U54</f>
        <v>0</v>
      </c>
      <c r="M15" s="27">
        <f>[1]Summary!$V54</f>
        <v>0</v>
      </c>
      <c r="N15" s="27">
        <f>[1]Summary!$Z54</f>
        <v>0</v>
      </c>
      <c r="O15" s="27">
        <f>[1]Summary!$AA54</f>
        <v>0</v>
      </c>
      <c r="P15" s="9">
        <f>[1]Summary!$AC54</f>
        <v>8176.71</v>
      </c>
      <c r="Q15" s="9">
        <f>[1]Summary!$AD54</f>
        <v>686.84</v>
      </c>
      <c r="R15" s="9">
        <f>[1]Summary!$AF54</f>
        <v>758215.62</v>
      </c>
      <c r="S15" s="9">
        <f>[1]Summary!$AG54</f>
        <v>63690.11</v>
      </c>
      <c r="T15" s="9">
        <f>[1]Summary!$AJ54</f>
        <v>4469.66</v>
      </c>
      <c r="U15" s="9">
        <f>[1]Summary!$AK54</f>
        <v>375.45</v>
      </c>
      <c r="V15" s="9">
        <f t="shared" ref="V15" si="18">B15+D15+F15+H15+J15+L15+N15+P15+R15+T15</f>
        <v>1587191.76</v>
      </c>
      <c r="W15" s="10">
        <f t="shared" ref="W15" si="19">C15+E15+G15+I15+K15+M15+O15+Q15+S15+U15</f>
        <v>133324.09999999998</v>
      </c>
    </row>
    <row r="16" spans="1:23" ht="15.75" thickBot="1" x14ac:dyDescent="0.3">
      <c r="A16" s="24" t="s">
        <v>12</v>
      </c>
      <c r="B16" s="21">
        <f t="shared" ref="B16:W16" si="20">SUM(B4:B15)</f>
        <v>3997281.0900000003</v>
      </c>
      <c r="C16" s="25">
        <f t="shared" si="20"/>
        <v>335771.62000000005</v>
      </c>
      <c r="D16" s="26">
        <f t="shared" si="20"/>
        <v>7902428.8700000001</v>
      </c>
      <c r="E16" s="25">
        <f t="shared" si="20"/>
        <v>663804.03</v>
      </c>
      <c r="F16" s="26">
        <f t="shared" si="20"/>
        <v>14878.700000000003</v>
      </c>
      <c r="G16" s="25">
        <f t="shared" si="20"/>
        <v>1249.8</v>
      </c>
      <c r="H16" s="26">
        <f t="shared" si="20"/>
        <v>358124.04999999993</v>
      </c>
      <c r="I16" s="25">
        <f t="shared" si="20"/>
        <v>30082.440000000002</v>
      </c>
      <c r="J16" s="26">
        <f t="shared" si="20"/>
        <v>-24417.23</v>
      </c>
      <c r="K16" s="25">
        <f t="shared" si="20"/>
        <v>-2051.04</v>
      </c>
      <c r="L16" s="26">
        <f t="shared" si="20"/>
        <v>101983.46</v>
      </c>
      <c r="M16" s="25">
        <f t="shared" si="20"/>
        <v>8566.61</v>
      </c>
      <c r="N16" s="26">
        <f t="shared" si="20"/>
        <v>35901.1</v>
      </c>
      <c r="O16" s="25">
        <f t="shared" si="20"/>
        <v>3015.6899999999996</v>
      </c>
      <c r="P16" s="25">
        <f t="shared" si="20"/>
        <v>35301.1</v>
      </c>
      <c r="Q16" s="25">
        <f t="shared" si="20"/>
        <v>2965.29</v>
      </c>
      <c r="R16" s="25">
        <f t="shared" si="20"/>
        <v>4373200.1500000004</v>
      </c>
      <c r="S16" s="25">
        <f t="shared" si="20"/>
        <v>367348.81</v>
      </c>
      <c r="T16" s="25">
        <f t="shared" si="20"/>
        <v>49471.42</v>
      </c>
      <c r="U16" s="25">
        <f t="shared" si="20"/>
        <v>4155.5899999999992</v>
      </c>
      <c r="V16" s="26">
        <f t="shared" si="20"/>
        <v>16844152.710000001</v>
      </c>
      <c r="W16" s="22">
        <f t="shared" si="20"/>
        <v>1414908.8400000003</v>
      </c>
    </row>
    <row r="17" spans="1:23" x14ac:dyDescent="0.25">
      <c r="A17" s="11" t="s">
        <v>13</v>
      </c>
      <c r="B17" s="47" t="s">
        <v>32</v>
      </c>
      <c r="C17" s="47"/>
      <c r="D17" s="47"/>
      <c r="E17" s="47"/>
      <c r="F17" s="47"/>
      <c r="G17" s="47"/>
      <c r="H17" s="47"/>
      <c r="I17" s="47"/>
      <c r="J17" s="47"/>
      <c r="K17" s="6"/>
      <c r="L17" s="5"/>
      <c r="M17" s="6"/>
      <c r="N17" s="5"/>
      <c r="O17" s="6"/>
      <c r="P17" s="5"/>
      <c r="Q17" s="6"/>
      <c r="R17" s="6"/>
      <c r="S17" s="6"/>
      <c r="T17" s="6"/>
      <c r="U17" s="6"/>
      <c r="V17" s="5"/>
      <c r="W17" s="7"/>
    </row>
    <row r="18" spans="1:23" x14ac:dyDescent="0.25">
      <c r="A18" s="11" t="s">
        <v>13</v>
      </c>
      <c r="B18" s="12" t="s">
        <v>25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W18" s="14"/>
    </row>
    <row r="19" spans="1:23" ht="15.75" thickBot="1" x14ac:dyDescent="0.3">
      <c r="A19" s="15"/>
      <c r="B19" s="30"/>
      <c r="C19" s="30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7"/>
    </row>
  </sheetData>
  <sheetProtection algorithmName="SHA-512" hashValue="SyyS3ctKH8RJ5PchyDQvA4h4/Q4XIhn3kNwneLdg1Av1e/4hedDSAlGRVFRvkUZVBzI89M1WaYgcmOmTfoKmhg==" saltValue="x70ZZ1D7HuCaIN/vBQv+1A==" spinCount="100000" sheet="1" selectLockedCells="1" selectUnlockedCells="1"/>
  <mergeCells count="14">
    <mergeCell ref="T2:U2"/>
    <mergeCell ref="B19:C19"/>
    <mergeCell ref="B1:W1"/>
    <mergeCell ref="V2:W2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B17:J17"/>
  </mergeCells>
  <printOptions horizontalCentered="1" gridLines="1"/>
  <pageMargins left="0.25" right="0.25" top="0.75" bottom="0.75" header="0.3" footer="0.3"/>
  <pageSetup paperSize="5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34008-EF7F-481F-A31C-0F7773EA649B}">
  <sheetPr>
    <pageSetUpPr fitToPage="1"/>
  </sheetPr>
  <dimension ref="A1:W19"/>
  <sheetViews>
    <sheetView zoomScaleNormal="100" workbookViewId="0"/>
  </sheetViews>
  <sheetFormatPr defaultRowHeight="15" x14ac:dyDescent="0.25"/>
  <cols>
    <col min="1" max="1" width="13.140625" customWidth="1"/>
    <col min="2" max="23" width="17.28515625" customWidth="1"/>
    <col min="27" max="27" width="16.85546875" bestFit="1" customWidth="1"/>
  </cols>
  <sheetData>
    <row r="1" spans="1:23" ht="19.5" thickBot="1" x14ac:dyDescent="0.35">
      <c r="A1" s="8"/>
      <c r="B1" s="31" t="s">
        <v>28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/>
    </row>
    <row r="2" spans="1:23" ht="24" customHeight="1" x14ac:dyDescent="0.25">
      <c r="A2" s="23"/>
      <c r="B2" s="36" t="s">
        <v>0</v>
      </c>
      <c r="C2" s="37"/>
      <c r="D2" s="38" t="s">
        <v>1</v>
      </c>
      <c r="E2" s="38"/>
      <c r="F2" s="39" t="s">
        <v>2</v>
      </c>
      <c r="G2" s="39"/>
      <c r="H2" s="40" t="s">
        <v>3</v>
      </c>
      <c r="I2" s="40"/>
      <c r="J2" s="41" t="s">
        <v>4</v>
      </c>
      <c r="K2" s="41"/>
      <c r="L2" s="42" t="s">
        <v>5</v>
      </c>
      <c r="M2" s="42"/>
      <c r="N2" s="43" t="s">
        <v>27</v>
      </c>
      <c r="O2" s="43"/>
      <c r="P2" s="44" t="s">
        <v>26</v>
      </c>
      <c r="Q2" s="44"/>
      <c r="R2" s="45" t="s">
        <v>29</v>
      </c>
      <c r="S2" s="46"/>
      <c r="T2" s="28" t="s">
        <v>31</v>
      </c>
      <c r="U2" s="29"/>
      <c r="V2" s="34" t="s">
        <v>6</v>
      </c>
      <c r="W2" s="35"/>
    </row>
    <row r="3" spans="1:23" ht="45" x14ac:dyDescent="0.25">
      <c r="A3" s="18" t="s">
        <v>7</v>
      </c>
      <c r="B3" s="1" t="s">
        <v>8</v>
      </c>
      <c r="C3" s="2" t="s">
        <v>9</v>
      </c>
      <c r="D3" s="2" t="str">
        <f t="shared" ref="D3:U3" si="0">B3</f>
        <v>Fantasy Contest Adjusted Revenue</v>
      </c>
      <c r="E3" s="2" t="str">
        <f t="shared" si="0"/>
        <v>Fantasy Contest Tax (8.4%)</v>
      </c>
      <c r="F3" s="2" t="str">
        <f t="shared" si="0"/>
        <v>Fantasy Contest Adjusted Revenue</v>
      </c>
      <c r="G3" s="2" t="str">
        <f t="shared" si="0"/>
        <v>Fantasy Contest Tax (8.4%)</v>
      </c>
      <c r="H3" s="2" t="str">
        <f t="shared" si="0"/>
        <v>Fantasy Contest Adjusted Revenue</v>
      </c>
      <c r="I3" s="2" t="str">
        <f t="shared" si="0"/>
        <v>Fantasy Contest Tax (8.4%)</v>
      </c>
      <c r="J3" s="2" t="str">
        <f t="shared" si="0"/>
        <v>Fantasy Contest Adjusted Revenue</v>
      </c>
      <c r="K3" s="2" t="str">
        <f t="shared" si="0"/>
        <v>Fantasy Contest Tax (8.4%)</v>
      </c>
      <c r="L3" s="2" t="str">
        <f t="shared" si="0"/>
        <v>Fantasy Contest Adjusted Revenue</v>
      </c>
      <c r="M3" s="2" t="str">
        <f t="shared" si="0"/>
        <v>Fantasy Contest Tax (8.4%)</v>
      </c>
      <c r="N3" s="2" t="str">
        <f t="shared" si="0"/>
        <v>Fantasy Contest Adjusted Revenue</v>
      </c>
      <c r="O3" s="2" t="str">
        <f t="shared" si="0"/>
        <v>Fantasy Contest Tax (8.4%)</v>
      </c>
      <c r="P3" s="2" t="str">
        <f t="shared" si="0"/>
        <v>Fantasy Contest Adjusted Revenue</v>
      </c>
      <c r="Q3" s="2" t="str">
        <f t="shared" si="0"/>
        <v>Fantasy Contest Tax (8.4%)</v>
      </c>
      <c r="R3" s="2" t="str">
        <f t="shared" si="0"/>
        <v>Fantasy Contest Adjusted Revenue</v>
      </c>
      <c r="S3" s="2" t="str">
        <f t="shared" si="0"/>
        <v>Fantasy Contest Tax (8.4%)</v>
      </c>
      <c r="T3" s="2" t="str">
        <f t="shared" si="0"/>
        <v>Fantasy Contest Adjusted Revenue</v>
      </c>
      <c r="U3" s="2" t="str">
        <f t="shared" si="0"/>
        <v>Fantasy Contest Tax (8.4%)</v>
      </c>
      <c r="V3" s="2" t="str">
        <f>B3</f>
        <v>Fantasy Contest Adjusted Revenue</v>
      </c>
      <c r="W3" s="3" t="s">
        <v>10</v>
      </c>
    </row>
    <row r="4" spans="1:23" x14ac:dyDescent="0.25">
      <c r="A4" s="19" t="s">
        <v>14</v>
      </c>
      <c r="B4" s="20">
        <f>[1]Summary!B25</f>
        <v>874332.69</v>
      </c>
      <c r="C4" s="20">
        <f>[1]Summary!C25</f>
        <v>73443.95</v>
      </c>
      <c r="D4" s="9">
        <f>[1]Summary!$E25</f>
        <v>1203400.1100000001</v>
      </c>
      <c r="E4" s="9">
        <f>[1]Summary!$F25</f>
        <v>101085.61</v>
      </c>
      <c r="F4" s="9">
        <f>[1]Summary!$H25</f>
        <v>9788.7999999999993</v>
      </c>
      <c r="G4" s="9">
        <f>[1]Summary!$I25</f>
        <v>822.26</v>
      </c>
      <c r="H4" s="9">
        <f>[1]Summary!$K25</f>
        <v>92164.38</v>
      </c>
      <c r="I4" s="9">
        <f>[1]Summary!$L25</f>
        <v>7741.81</v>
      </c>
      <c r="J4" s="9">
        <f>[1]Summary!$P25</f>
        <v>-8113.35</v>
      </c>
      <c r="K4" s="9">
        <f>[1]Summary!$Q25</f>
        <v>-681.52</v>
      </c>
      <c r="L4" s="9">
        <f>[1]Summary!$U25</f>
        <v>42923.66</v>
      </c>
      <c r="M4" s="9">
        <f>[1]Summary!$V25</f>
        <v>3605.59</v>
      </c>
      <c r="N4" s="9">
        <f>[1]Summary!$Z25</f>
        <v>92023.48</v>
      </c>
      <c r="O4" s="9">
        <f>[1]Summary!$AA25</f>
        <v>7729.97</v>
      </c>
      <c r="P4" s="9">
        <f>[1]Summary!$AC25</f>
        <v>0</v>
      </c>
      <c r="Q4" s="9">
        <f>[1]Summary!$AD25</f>
        <v>0</v>
      </c>
      <c r="R4" s="9">
        <f>[1]Summary!$AF25</f>
        <v>43173.599999999999</v>
      </c>
      <c r="S4" s="9">
        <f>[1]Summary!$AG25</f>
        <v>3626.58</v>
      </c>
      <c r="T4" s="9">
        <f>[1]Summary!$AJ25</f>
        <v>1575.19</v>
      </c>
      <c r="U4" s="9">
        <f>[1]Summary!$AK25</f>
        <v>132.32</v>
      </c>
      <c r="V4" s="9">
        <f>B4+D4+F4+H4+J4+L4+N4+P4+R4+T4</f>
        <v>2351268.56</v>
      </c>
      <c r="W4" s="10">
        <f>C4+E4+G4+I4+K4+M4+O4+Q4+S4+U4</f>
        <v>197506.57</v>
      </c>
    </row>
    <row r="5" spans="1:23" x14ac:dyDescent="0.25">
      <c r="A5" s="19" t="s">
        <v>15</v>
      </c>
      <c r="B5" s="20">
        <f>[1]Summary!B26</f>
        <v>499863.06</v>
      </c>
      <c r="C5" s="20">
        <f>[1]Summary!C26</f>
        <v>41988.5</v>
      </c>
      <c r="D5" s="9">
        <f>[1]Summary!$E26</f>
        <v>595481.05000000005</v>
      </c>
      <c r="E5" s="9">
        <f>[1]Summary!$F26</f>
        <v>50020.41</v>
      </c>
      <c r="F5" s="9">
        <f>[1]Summary!$H26</f>
        <v>3985.74</v>
      </c>
      <c r="G5" s="9">
        <f>[1]Summary!$I26</f>
        <v>334.8</v>
      </c>
      <c r="H5" s="9">
        <f>[1]Summary!$K26</f>
        <v>-75222.16</v>
      </c>
      <c r="I5" s="9">
        <f>[1]Summary!$L26</f>
        <v>-6318.66</v>
      </c>
      <c r="J5" s="9">
        <f>[1]Summary!$P26</f>
        <v>315.94</v>
      </c>
      <c r="K5" s="9">
        <f>[1]Summary!$Q26</f>
        <v>26.54</v>
      </c>
      <c r="L5" s="9">
        <f>[1]Summary!$U26</f>
        <v>11337.07</v>
      </c>
      <c r="M5" s="9">
        <f>[1]Summary!$V26</f>
        <v>952.31</v>
      </c>
      <c r="N5" s="9">
        <f>[1]Summary!$Z26</f>
        <v>0</v>
      </c>
      <c r="O5" s="9">
        <f>[1]Summary!$AA26</f>
        <v>0</v>
      </c>
      <c r="P5" s="9">
        <f>[1]Summary!$AC26</f>
        <v>0</v>
      </c>
      <c r="Q5" s="9">
        <f>[1]Summary!$AD26</f>
        <v>0</v>
      </c>
      <c r="R5" s="9">
        <f>[1]Summary!$AF26</f>
        <v>23121.85</v>
      </c>
      <c r="S5" s="9">
        <f>[1]Summary!$AG26</f>
        <v>1942.24</v>
      </c>
      <c r="T5" s="9">
        <f>[1]Summary!$AJ26</f>
        <v>7189.02</v>
      </c>
      <c r="U5" s="9">
        <f>[1]Summary!$AK26</f>
        <v>603.88</v>
      </c>
      <c r="V5" s="9">
        <f t="shared" ref="V5:W15" si="1">B5+D5+F5+H5+J5+L5+N5+P5+R5+T5</f>
        <v>1066071.57</v>
      </c>
      <c r="W5" s="10">
        <f t="shared" si="1"/>
        <v>89550.02</v>
      </c>
    </row>
    <row r="6" spans="1:23" x14ac:dyDescent="0.25">
      <c r="A6" s="19" t="s">
        <v>16</v>
      </c>
      <c r="B6" s="20">
        <f>[1]Summary!B27</f>
        <v>314261.82</v>
      </c>
      <c r="C6" s="20">
        <f>[1]Summary!C27</f>
        <v>26397.99</v>
      </c>
      <c r="D6" s="9">
        <f>[1]Summary!$E27</f>
        <v>536385</v>
      </c>
      <c r="E6" s="9">
        <f>[1]Summary!$F27</f>
        <v>45056.34</v>
      </c>
      <c r="F6" s="9">
        <f>[1]Summary!$H27</f>
        <v>899.32</v>
      </c>
      <c r="G6" s="9">
        <f>[1]Summary!$I27</f>
        <v>75.540000000000006</v>
      </c>
      <c r="H6" s="9">
        <f>[1]Summary!$K27</f>
        <v>12451.88</v>
      </c>
      <c r="I6" s="9">
        <f>[1]Summary!$L27</f>
        <v>1045.96</v>
      </c>
      <c r="J6" s="9">
        <f>[1]Summary!$P27</f>
        <v>1028.47</v>
      </c>
      <c r="K6" s="9">
        <f>[1]Summary!$Q27</f>
        <v>86.39</v>
      </c>
      <c r="L6" s="9">
        <f>[1]Summary!$U27</f>
        <v>8641.4599999999991</v>
      </c>
      <c r="M6" s="9">
        <f>[1]Summary!$V27</f>
        <v>725.88</v>
      </c>
      <c r="N6" s="9">
        <f>[1]Summary!$Z27</f>
        <v>15863.93</v>
      </c>
      <c r="O6" s="9">
        <f>[1]Summary!$AA27</f>
        <v>1332.57</v>
      </c>
      <c r="P6" s="9">
        <f>[1]Summary!$AC27</f>
        <v>0</v>
      </c>
      <c r="Q6" s="9">
        <f>[1]Summary!$AD27</f>
        <v>0</v>
      </c>
      <c r="R6" s="9">
        <f>[1]Summary!$AF27</f>
        <v>22405.119999999999</v>
      </c>
      <c r="S6" s="9">
        <f>[1]Summary!$AG27</f>
        <v>1882.03</v>
      </c>
      <c r="T6" s="9">
        <f>[1]Summary!$AJ27</f>
        <v>125.36</v>
      </c>
      <c r="U6" s="9">
        <f>[1]Summary!$AK27</f>
        <v>10.53</v>
      </c>
      <c r="V6" s="9">
        <f t="shared" si="1"/>
        <v>912062.36</v>
      </c>
      <c r="W6" s="10">
        <f t="shared" si="1"/>
        <v>76613.23000000001</v>
      </c>
    </row>
    <row r="7" spans="1:23" x14ac:dyDescent="0.25">
      <c r="A7" s="19" t="s">
        <v>17</v>
      </c>
      <c r="B7" s="20">
        <f>[1]Summary!B28</f>
        <v>675117.54</v>
      </c>
      <c r="C7" s="20">
        <f>[1]Summary!C28</f>
        <v>56709.87</v>
      </c>
      <c r="D7" s="9">
        <f>[1]Summary!$E28</f>
        <v>784301.88</v>
      </c>
      <c r="E7" s="9">
        <f>[1]Summary!$F28</f>
        <v>65881.36</v>
      </c>
      <c r="F7" s="9">
        <f>[1]Summary!$H28</f>
        <v>3494.36</v>
      </c>
      <c r="G7" s="9">
        <f>[1]Summary!$I28</f>
        <v>293.52999999999997</v>
      </c>
      <c r="H7" s="9">
        <f>[1]Summary!$K28</f>
        <v>12592.91</v>
      </c>
      <c r="I7" s="9">
        <f>[1]Summary!$L28</f>
        <v>1057.8</v>
      </c>
      <c r="J7" s="9">
        <f>[1]Summary!$P28</f>
        <v>2027.9</v>
      </c>
      <c r="K7" s="9">
        <f>[1]Summary!$Q28</f>
        <v>170.34</v>
      </c>
      <c r="L7" s="9">
        <f>[1]Summary!$U28</f>
        <v>7307.11</v>
      </c>
      <c r="M7" s="9">
        <f>[1]Summary!$V28</f>
        <v>613.79999999999995</v>
      </c>
      <c r="N7" s="9">
        <f>[1]Summary!$Z28</f>
        <v>10477.1</v>
      </c>
      <c r="O7" s="9">
        <f>[1]Summary!$AA28</f>
        <v>880.08</v>
      </c>
      <c r="P7" s="9">
        <f>[1]Summary!$AC28</f>
        <v>0</v>
      </c>
      <c r="Q7" s="9">
        <f>[1]Summary!$AD28</f>
        <v>0</v>
      </c>
      <c r="R7" s="9">
        <f>[1]Summary!$AF28</f>
        <v>8975.93</v>
      </c>
      <c r="S7" s="9">
        <f>[1]Summary!$AG28</f>
        <v>753.98</v>
      </c>
      <c r="T7" s="9">
        <f>[1]Summary!$AJ28</f>
        <v>106.86</v>
      </c>
      <c r="U7" s="9">
        <f>[1]Summary!$AK28</f>
        <v>8.98</v>
      </c>
      <c r="V7" s="9">
        <f t="shared" si="1"/>
        <v>1504401.59</v>
      </c>
      <c r="W7" s="10">
        <f t="shared" si="1"/>
        <v>126369.74</v>
      </c>
    </row>
    <row r="8" spans="1:23" x14ac:dyDescent="0.25">
      <c r="A8" s="19" t="s">
        <v>18</v>
      </c>
      <c r="B8" s="20">
        <f>[1]Summary!B29</f>
        <v>514638.65</v>
      </c>
      <c r="C8" s="20">
        <f>[1]Summary!C29</f>
        <v>43229.65</v>
      </c>
      <c r="D8" s="9">
        <f>[1]Summary!$E29</f>
        <v>687294.6</v>
      </c>
      <c r="E8" s="9">
        <f>[1]Summary!$F29</f>
        <v>57732.75</v>
      </c>
      <c r="F8" s="9">
        <f>[1]Summary!$H29</f>
        <v>4107.63</v>
      </c>
      <c r="G8" s="9">
        <f>[1]Summary!$I29</f>
        <v>345.04</v>
      </c>
      <c r="H8" s="9">
        <f>[1]Summary!$K29</f>
        <v>30206.91</v>
      </c>
      <c r="I8" s="9">
        <f>[1]Summary!$L29</f>
        <v>2537.38</v>
      </c>
      <c r="J8" s="9">
        <f>[1]Summary!$P29</f>
        <v>5258.85</v>
      </c>
      <c r="K8" s="9">
        <f>[1]Summary!$Q29</f>
        <v>441.74</v>
      </c>
      <c r="L8" s="9">
        <f>[1]Summary!$U29</f>
        <v>8631.69</v>
      </c>
      <c r="M8" s="9">
        <f>[1]Summary!$V29</f>
        <v>725.06</v>
      </c>
      <c r="N8" s="9">
        <f>[1]Summary!$Z29</f>
        <v>15346.17</v>
      </c>
      <c r="O8" s="9">
        <f>[1]Summary!$AA29</f>
        <v>1289.08</v>
      </c>
      <c r="P8" s="9">
        <f>[1]Summary!$AC29</f>
        <v>0</v>
      </c>
      <c r="Q8" s="9">
        <f>[1]Summary!$AD29</f>
        <v>0</v>
      </c>
      <c r="R8" s="9">
        <f>[1]Summary!$AF29</f>
        <v>17295.259999999998</v>
      </c>
      <c r="S8" s="9">
        <f>[1]Summary!$AG29</f>
        <v>1452.8</v>
      </c>
      <c r="T8" s="9">
        <f>[1]Summary!$AJ29</f>
        <v>739.93</v>
      </c>
      <c r="U8" s="9">
        <f>[1]Summary!$AK29</f>
        <v>62.15</v>
      </c>
      <c r="V8" s="9">
        <f t="shared" si="1"/>
        <v>1283519.6899999997</v>
      </c>
      <c r="W8" s="10">
        <f t="shared" si="1"/>
        <v>107815.65</v>
      </c>
    </row>
    <row r="9" spans="1:23" x14ac:dyDescent="0.25">
      <c r="A9" s="19" t="s">
        <v>19</v>
      </c>
      <c r="B9" s="20">
        <f>[1]Summary!B30</f>
        <v>530793.72</v>
      </c>
      <c r="C9" s="20">
        <f>[1]Summary!C30</f>
        <v>44586.67</v>
      </c>
      <c r="D9" s="9">
        <f>[1]Summary!$E30</f>
        <v>733953.89</v>
      </c>
      <c r="E9" s="9">
        <f>[1]Summary!$F30</f>
        <v>61652.13</v>
      </c>
      <c r="F9" s="9">
        <f>[1]Summary!$H30</f>
        <v>1746.78</v>
      </c>
      <c r="G9" s="9">
        <f>[1]Summary!$I30</f>
        <v>146.72999999999999</v>
      </c>
      <c r="H9" s="9">
        <f>[1]Summary!$K30</f>
        <v>28268.25</v>
      </c>
      <c r="I9" s="9">
        <f>[1]Summary!$L30</f>
        <v>2374.5300000000002</v>
      </c>
      <c r="J9" s="9">
        <f>[1]Summary!$P30</f>
        <v>2126.77</v>
      </c>
      <c r="K9" s="9">
        <f>[1]Summary!$Q30</f>
        <v>178.65</v>
      </c>
      <c r="L9" s="9">
        <f>[1]Summary!$U30</f>
        <v>5630.69</v>
      </c>
      <c r="M9" s="9">
        <f>[1]Summary!$V30</f>
        <v>472.98</v>
      </c>
      <c r="N9" s="9">
        <f>[1]Summary!$Z30</f>
        <v>12044.59</v>
      </c>
      <c r="O9" s="9">
        <f>[1]Summary!$AA30</f>
        <v>1011.75</v>
      </c>
      <c r="P9" s="9">
        <f>[1]Summary!$AC30</f>
        <v>0</v>
      </c>
      <c r="Q9" s="9">
        <f>[1]Summary!$AD30</f>
        <v>0</v>
      </c>
      <c r="R9" s="9">
        <f>[1]Summary!$AF30</f>
        <v>25572.38</v>
      </c>
      <c r="S9" s="9">
        <f>[1]Summary!$AG30</f>
        <v>2148.08</v>
      </c>
      <c r="T9" s="9">
        <f>[1]Summary!$AJ30</f>
        <v>175.49</v>
      </c>
      <c r="U9" s="9">
        <f>[1]Summary!$AK30</f>
        <v>14.74</v>
      </c>
      <c r="V9" s="9">
        <f t="shared" si="1"/>
        <v>1340312.5599999998</v>
      </c>
      <c r="W9" s="10">
        <f t="shared" si="1"/>
        <v>112586.25999999998</v>
      </c>
    </row>
    <row r="10" spans="1:23" x14ac:dyDescent="0.25">
      <c r="A10" s="19" t="s">
        <v>20</v>
      </c>
      <c r="B10" s="20">
        <f>[1]Summary!B31</f>
        <v>396524.81</v>
      </c>
      <c r="C10" s="20">
        <f>[1]Summary!C31</f>
        <v>33308.080000000002</v>
      </c>
      <c r="D10" s="9">
        <f>[1]Summary!$E31</f>
        <v>614026.9</v>
      </c>
      <c r="E10" s="9">
        <f>[1]Summary!$F31</f>
        <v>51578.26</v>
      </c>
      <c r="F10" s="9">
        <f>[1]Summary!$H31</f>
        <v>697.95</v>
      </c>
      <c r="G10" s="9">
        <f>[1]Summary!$I31</f>
        <v>58.63</v>
      </c>
      <c r="H10" s="9">
        <f>[1]Summary!$K31</f>
        <v>95766.89</v>
      </c>
      <c r="I10" s="9">
        <f>[1]Summary!$L31</f>
        <v>8044.42</v>
      </c>
      <c r="J10" s="9">
        <f>[1]Summary!$P31</f>
        <v>2918.97</v>
      </c>
      <c r="K10" s="9">
        <f>[1]Summary!$Q31</f>
        <v>245.19</v>
      </c>
      <c r="L10" s="9">
        <f>[1]Summary!$U31</f>
        <v>6530.27</v>
      </c>
      <c r="M10" s="9">
        <f>[1]Summary!$V31</f>
        <v>548.54</v>
      </c>
      <c r="N10" s="9">
        <f>[1]Summary!$Z31</f>
        <v>7809.53</v>
      </c>
      <c r="O10" s="9">
        <f>[1]Summary!$AA31</f>
        <v>656</v>
      </c>
      <c r="P10" s="9">
        <f>[1]Summary!$AC31</f>
        <v>0</v>
      </c>
      <c r="Q10" s="9">
        <f>[1]Summary!$AD31</f>
        <v>0</v>
      </c>
      <c r="R10" s="9">
        <f>[1]Summary!$AF31</f>
        <v>9586.66</v>
      </c>
      <c r="S10" s="9">
        <f>[1]Summary!$AG31</f>
        <v>805.28</v>
      </c>
      <c r="T10" s="9">
        <f>[1]Summary!$AJ31</f>
        <v>51.67</v>
      </c>
      <c r="U10" s="9">
        <f>[1]Summary!$AK31</f>
        <v>4.34</v>
      </c>
      <c r="V10" s="9">
        <f t="shared" si="1"/>
        <v>1133913.6499999997</v>
      </c>
      <c r="W10" s="10">
        <f t="shared" si="1"/>
        <v>95248.739999999991</v>
      </c>
    </row>
    <row r="11" spans="1:23" x14ac:dyDescent="0.25">
      <c r="A11" s="19" t="s">
        <v>21</v>
      </c>
      <c r="B11" s="20">
        <f>[1]Summary!B32</f>
        <v>298949.89</v>
      </c>
      <c r="C11" s="20">
        <f>[1]Summary!C32</f>
        <v>25111.79</v>
      </c>
      <c r="D11" s="9">
        <f>[1]Summary!$E32</f>
        <v>423450.81</v>
      </c>
      <c r="E11" s="9">
        <f>[1]Summary!$F32</f>
        <v>35569.870000000003</v>
      </c>
      <c r="F11" s="9">
        <f>[1]Summary!$H32</f>
        <v>464.03</v>
      </c>
      <c r="G11" s="9">
        <f>[1]Summary!$I32</f>
        <v>38.979999999999997</v>
      </c>
      <c r="H11" s="9">
        <f>[1]Summary!$K32</f>
        <v>180578.72</v>
      </c>
      <c r="I11" s="9">
        <f>[1]Summary!$L32</f>
        <v>15168.61</v>
      </c>
      <c r="J11" s="9">
        <f>[1]Summary!$P32</f>
        <v>13614.13</v>
      </c>
      <c r="K11" s="9">
        <f>[1]Summary!$Q32</f>
        <v>1143.5899999999999</v>
      </c>
      <c r="L11" s="9">
        <f>[1]Summary!$U32</f>
        <v>3192.68</v>
      </c>
      <c r="M11" s="9">
        <f>[1]Summary!$V32</f>
        <v>268.19</v>
      </c>
      <c r="N11" s="9">
        <f>[1]Summary!$Z32</f>
        <v>3432.77</v>
      </c>
      <c r="O11" s="9">
        <f>[1]Summary!$AA32</f>
        <v>288.35000000000002</v>
      </c>
      <c r="P11" s="9">
        <f>[1]Summary!$AC32</f>
        <v>0</v>
      </c>
      <c r="Q11" s="9">
        <f>[1]Summary!$AD32</f>
        <v>0</v>
      </c>
      <c r="R11" s="9">
        <f>[1]Summary!$AF32</f>
        <v>10318.450000000001</v>
      </c>
      <c r="S11" s="9">
        <f>[1]Summary!$AG32</f>
        <v>866.75</v>
      </c>
      <c r="T11" s="9">
        <f>[1]Summary!$AJ32</f>
        <v>35.89</v>
      </c>
      <c r="U11" s="9">
        <f>[1]Summary!$AK32</f>
        <v>3.01</v>
      </c>
      <c r="V11" s="9">
        <f t="shared" si="1"/>
        <v>934037.37</v>
      </c>
      <c r="W11" s="10">
        <f t="shared" si="1"/>
        <v>78459.14</v>
      </c>
    </row>
    <row r="12" spans="1:23" x14ac:dyDescent="0.25">
      <c r="A12" s="19" t="s">
        <v>22</v>
      </c>
      <c r="B12" s="20">
        <f>[1]Summary!B33</f>
        <v>539127.26</v>
      </c>
      <c r="C12" s="20">
        <f>[1]Summary!C33</f>
        <v>45286.69</v>
      </c>
      <c r="D12" s="9">
        <f>[1]Summary!$E33</f>
        <v>943337.34</v>
      </c>
      <c r="E12" s="9">
        <f>[1]Summary!$F33</f>
        <v>79240.34</v>
      </c>
      <c r="F12" s="9">
        <f>[1]Summary!$H33</f>
        <v>2804.34</v>
      </c>
      <c r="G12" s="9">
        <f>[1]Summary!$I33</f>
        <v>235.56</v>
      </c>
      <c r="H12" s="9">
        <f>[1]Summary!$K33</f>
        <v>88698.25</v>
      </c>
      <c r="I12" s="9">
        <f>[1]Summary!$L33</f>
        <v>7450.65</v>
      </c>
      <c r="J12" s="9">
        <f>[1]Summary!$P33</f>
        <v>3257.46</v>
      </c>
      <c r="K12" s="9">
        <f>[1]Summary!$Q33</f>
        <v>273.63</v>
      </c>
      <c r="L12" s="9">
        <f>[1]Summary!$U33</f>
        <v>-23713.82</v>
      </c>
      <c r="M12" s="9">
        <f>[1]Summary!$V33</f>
        <v>-1991.96</v>
      </c>
      <c r="N12" s="9">
        <f>[1]Summary!$Z33</f>
        <v>18275.64</v>
      </c>
      <c r="O12" s="9">
        <f>[1]Summary!$AA33</f>
        <v>1535.15</v>
      </c>
      <c r="P12" s="9">
        <f>[1]Summary!$AC33</f>
        <v>0</v>
      </c>
      <c r="Q12" s="9">
        <f>[1]Summary!$AD33</f>
        <v>0</v>
      </c>
      <c r="R12" s="9">
        <f>[1]Summary!$AF33</f>
        <v>27293.85</v>
      </c>
      <c r="S12" s="9">
        <f>[1]Summary!$AG33</f>
        <v>2292.6799999999998</v>
      </c>
      <c r="T12" s="9">
        <f>[1]Summary!$AJ33</f>
        <v>333.31</v>
      </c>
      <c r="U12" s="9">
        <f>[1]Summary!$AK33</f>
        <v>28</v>
      </c>
      <c r="V12" s="9">
        <f t="shared" si="1"/>
        <v>1599413.6300000001</v>
      </c>
      <c r="W12" s="10">
        <f t="shared" si="1"/>
        <v>134350.74</v>
      </c>
    </row>
    <row r="13" spans="1:23" x14ac:dyDescent="0.25">
      <c r="A13" s="19" t="s">
        <v>23</v>
      </c>
      <c r="B13" s="20">
        <f>[1]Summary!B34</f>
        <v>661707.32999999996</v>
      </c>
      <c r="C13" s="20">
        <f>[1]Summary!C34</f>
        <v>55583.42</v>
      </c>
      <c r="D13" s="9">
        <f>[1]Summary!$E34</f>
        <v>1005643.65</v>
      </c>
      <c r="E13" s="9">
        <f>[1]Summary!$F34</f>
        <v>84474.07</v>
      </c>
      <c r="F13" s="9">
        <f>[1]Summary!$H34</f>
        <v>25417.759999999998</v>
      </c>
      <c r="G13" s="9">
        <f>[1]Summary!$I34</f>
        <v>2135.09</v>
      </c>
      <c r="H13" s="9">
        <f>[1]Summary!$K34</f>
        <v>4045.39</v>
      </c>
      <c r="I13" s="9">
        <f>[1]Summary!$L34</f>
        <v>339.81</v>
      </c>
      <c r="J13" s="9">
        <f>[1]Summary!$P34</f>
        <v>0</v>
      </c>
      <c r="K13" s="9">
        <f>[1]Summary!$Q34</f>
        <v>0</v>
      </c>
      <c r="L13" s="9">
        <f>[1]Summary!$U34</f>
        <v>-15204.41</v>
      </c>
      <c r="M13" s="9">
        <f>[1]Summary!$V34</f>
        <v>-1277.17</v>
      </c>
      <c r="N13" s="9">
        <f>[1]Summary!$Z34</f>
        <v>18971.2</v>
      </c>
      <c r="O13" s="9">
        <f>[1]Summary!$AA34</f>
        <v>1593.58</v>
      </c>
      <c r="P13" s="9">
        <f>[1]Summary!$AC34</f>
        <v>0</v>
      </c>
      <c r="Q13" s="9">
        <f>[1]Summary!$AD34</f>
        <v>0</v>
      </c>
      <c r="R13" s="9">
        <f>[1]Summary!$AF34</f>
        <v>57673.64</v>
      </c>
      <c r="S13" s="9">
        <f>[1]Summary!$AG34</f>
        <v>4844.59</v>
      </c>
      <c r="T13" s="9">
        <f>[1]Summary!$AJ34</f>
        <v>4145.74</v>
      </c>
      <c r="U13" s="9">
        <f>[1]Summary!$AK34</f>
        <v>348.24</v>
      </c>
      <c r="V13" s="9">
        <f t="shared" si="1"/>
        <v>1762400.2999999998</v>
      </c>
      <c r="W13" s="10">
        <f t="shared" si="1"/>
        <v>148041.62999999995</v>
      </c>
    </row>
    <row r="14" spans="1:23" x14ac:dyDescent="0.25">
      <c r="A14" s="19" t="s">
        <v>24</v>
      </c>
      <c r="B14" s="20">
        <f>[1]Summary!B35</f>
        <v>562634.37</v>
      </c>
      <c r="C14" s="20">
        <f>[1]Summary!C35</f>
        <v>47261.29</v>
      </c>
      <c r="D14" s="9">
        <f>[1]Summary!$E35</f>
        <v>913579.94</v>
      </c>
      <c r="E14" s="9">
        <f>[1]Summary!$F35</f>
        <v>76740.72</v>
      </c>
      <c r="F14" s="9">
        <f>[1]Summary!$H35</f>
        <v>16829.86</v>
      </c>
      <c r="G14" s="9">
        <f>[1]Summary!$I35</f>
        <v>1413.71</v>
      </c>
      <c r="H14" s="9">
        <f>[1]Summary!$K35</f>
        <v>1662.68</v>
      </c>
      <c r="I14" s="9">
        <f>[1]Summary!$L35</f>
        <v>139.66999999999999</v>
      </c>
      <c r="J14" s="9">
        <f>[1]Summary!$P35</f>
        <v>0</v>
      </c>
      <c r="K14" s="9">
        <f>[1]Summary!$Q35</f>
        <v>0</v>
      </c>
      <c r="L14" s="9">
        <f>[1]Summary!$U35</f>
        <v>-42962.01</v>
      </c>
      <c r="M14" s="9">
        <f>[1]Summary!$V35</f>
        <v>-3608.81</v>
      </c>
      <c r="N14" s="9">
        <f>[1]Summary!$Z35</f>
        <v>12757.66</v>
      </c>
      <c r="O14" s="9">
        <f>[1]Summary!$AA35</f>
        <v>1071.6400000000001</v>
      </c>
      <c r="P14" s="9">
        <f>[1]Summary!$AC35</f>
        <v>0</v>
      </c>
      <c r="Q14" s="9">
        <f>[1]Summary!$AD35</f>
        <v>0</v>
      </c>
      <c r="R14" s="9">
        <f>[1]Summary!$AF35</f>
        <v>64308.43</v>
      </c>
      <c r="S14" s="9">
        <f>[1]Summary!$AG35</f>
        <v>5401.91</v>
      </c>
      <c r="T14" s="9">
        <f>[1]Summary!$AJ35</f>
        <v>581.04999999999995</v>
      </c>
      <c r="U14" s="9">
        <f>[1]Summary!$AK35</f>
        <v>48.81</v>
      </c>
      <c r="V14" s="9">
        <f t="shared" si="1"/>
        <v>1529391.98</v>
      </c>
      <c r="W14" s="10">
        <f t="shared" si="1"/>
        <v>128468.94000000002</v>
      </c>
    </row>
    <row r="15" spans="1:23" ht="15.75" thickBot="1" x14ac:dyDescent="0.3">
      <c r="A15" s="19" t="s">
        <v>11</v>
      </c>
      <c r="B15" s="20">
        <f>[1]Summary!B36</f>
        <v>543987.84</v>
      </c>
      <c r="C15" s="20">
        <f>[1]Summary!C36</f>
        <v>45694.98</v>
      </c>
      <c r="D15" s="9">
        <f>[1]Summary!$E36</f>
        <v>832369.34</v>
      </c>
      <c r="E15" s="9">
        <f>[1]Summary!$F36</f>
        <v>69919.02</v>
      </c>
      <c r="F15" s="9">
        <f>[1]Summary!$H36</f>
        <v>3030.28</v>
      </c>
      <c r="G15" s="9">
        <f>[1]Summary!$I36</f>
        <v>254.54</v>
      </c>
      <c r="H15" s="9">
        <f>[1]Summary!$K36</f>
        <v>-603670.46</v>
      </c>
      <c r="I15" s="9">
        <f>[1]Summary!$L36</f>
        <v>-50708.32</v>
      </c>
      <c r="J15" s="9">
        <f>[1]Summary!$P36</f>
        <v>108.83</v>
      </c>
      <c r="K15" s="9">
        <f>[1]Summary!$Q36</f>
        <v>9.14</v>
      </c>
      <c r="L15" s="9">
        <f>[1]Summary!$U36</f>
        <v>-69817.58</v>
      </c>
      <c r="M15" s="9">
        <f>[1]Summary!$V36</f>
        <v>-5864.68</v>
      </c>
      <c r="N15" s="9">
        <f>[1]Summary!$Z36</f>
        <v>3703.48</v>
      </c>
      <c r="O15" s="9">
        <f>[1]Summary!$AA36</f>
        <v>311.08999999999997</v>
      </c>
      <c r="P15" s="9">
        <f>[1]Summary!$AC36</f>
        <v>0</v>
      </c>
      <c r="Q15" s="9">
        <f>[1]Summary!$AD36</f>
        <v>0</v>
      </c>
      <c r="R15" s="9">
        <f>[1]Summary!$AF36</f>
        <v>61980.7</v>
      </c>
      <c r="S15" s="9">
        <f>[1]Summary!$AG36</f>
        <v>5206.38</v>
      </c>
      <c r="T15" s="9">
        <f>[1]Summary!$AJ36</f>
        <v>773.01</v>
      </c>
      <c r="U15" s="9">
        <f>[1]Summary!$AK36</f>
        <v>64.930000000000007</v>
      </c>
      <c r="V15" s="9">
        <f t="shared" si="1"/>
        <v>772465.44</v>
      </c>
      <c r="W15" s="10">
        <f t="shared" si="1"/>
        <v>64887.079999999987</v>
      </c>
    </row>
    <row r="16" spans="1:23" ht="15.75" thickBot="1" x14ac:dyDescent="0.3">
      <c r="A16" s="24" t="s">
        <v>12</v>
      </c>
      <c r="B16" s="21">
        <f t="shared" ref="B16:W16" si="2">SUM(B4:B15)</f>
        <v>6411938.9800000004</v>
      </c>
      <c r="C16" s="25">
        <f t="shared" si="2"/>
        <v>538602.88</v>
      </c>
      <c r="D16" s="26">
        <f t="shared" si="2"/>
        <v>9273224.5099999998</v>
      </c>
      <c r="E16" s="25">
        <f t="shared" si="2"/>
        <v>778950.88000000012</v>
      </c>
      <c r="F16" s="26">
        <f t="shared" si="2"/>
        <v>73266.849999999991</v>
      </c>
      <c r="G16" s="25">
        <f t="shared" si="2"/>
        <v>6154.41</v>
      </c>
      <c r="H16" s="26">
        <f t="shared" si="2"/>
        <v>-132456.35999999993</v>
      </c>
      <c r="I16" s="25">
        <f t="shared" si="2"/>
        <v>-11126.340000000004</v>
      </c>
      <c r="J16" s="26">
        <f t="shared" si="2"/>
        <v>22543.97</v>
      </c>
      <c r="K16" s="25">
        <f t="shared" si="2"/>
        <v>1893.6900000000003</v>
      </c>
      <c r="L16" s="26">
        <f t="shared" si="2"/>
        <v>-57503.19000000001</v>
      </c>
      <c r="M16" s="25">
        <f t="shared" si="2"/>
        <v>-4830.2700000000023</v>
      </c>
      <c r="N16" s="26">
        <f t="shared" si="2"/>
        <v>210705.55000000005</v>
      </c>
      <c r="O16" s="25">
        <f t="shared" si="2"/>
        <v>17699.260000000002</v>
      </c>
      <c r="P16" s="25">
        <f t="shared" si="2"/>
        <v>0</v>
      </c>
      <c r="Q16" s="25">
        <f t="shared" si="2"/>
        <v>0</v>
      </c>
      <c r="R16" s="25">
        <f t="shared" si="2"/>
        <v>371705.87</v>
      </c>
      <c r="S16" s="25">
        <f t="shared" si="2"/>
        <v>31223.300000000003</v>
      </c>
      <c r="T16" s="25">
        <f t="shared" si="2"/>
        <v>15832.52</v>
      </c>
      <c r="U16" s="25">
        <f t="shared" si="2"/>
        <v>1329.93</v>
      </c>
      <c r="V16" s="26">
        <f t="shared" si="2"/>
        <v>16189258.700000001</v>
      </c>
      <c r="W16" s="22">
        <f t="shared" si="2"/>
        <v>1359897.74</v>
      </c>
    </row>
    <row r="17" spans="1:23" x14ac:dyDescent="0.25">
      <c r="A17" s="4"/>
      <c r="B17" s="5"/>
      <c r="C17" s="6"/>
      <c r="D17" s="5"/>
      <c r="E17" s="6"/>
      <c r="F17" s="5"/>
      <c r="G17" s="6"/>
      <c r="H17" s="5"/>
      <c r="I17" s="6"/>
      <c r="J17" s="5"/>
      <c r="K17" s="6"/>
      <c r="L17" s="5"/>
      <c r="M17" s="6"/>
      <c r="N17" s="5"/>
      <c r="O17" s="6"/>
      <c r="P17" s="5"/>
      <c r="Q17" s="6"/>
      <c r="R17" s="6"/>
      <c r="S17" s="6"/>
      <c r="T17" s="6"/>
      <c r="U17" s="6"/>
      <c r="V17" s="5"/>
      <c r="W17" s="7"/>
    </row>
    <row r="18" spans="1:23" x14ac:dyDescent="0.25">
      <c r="A18" s="11" t="s">
        <v>13</v>
      </c>
      <c r="B18" s="12" t="s">
        <v>25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W18" s="14"/>
    </row>
    <row r="19" spans="1:23" ht="15.75" thickBot="1" x14ac:dyDescent="0.3">
      <c r="A19" s="15"/>
      <c r="B19" s="30"/>
      <c r="C19" s="30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7"/>
    </row>
  </sheetData>
  <sheetProtection algorithmName="SHA-512" hashValue="zfPzATEW2MZfV9gdBk3aN05xAcjbAeBdhaYRKSD4DyZXKtzEdUTeQrqgbBxh5kDEPbCslXe5v7H2UWb4oKjczw==" saltValue="sJhimP2PhhH/Di+oBJfhIA==" spinCount="100000" sheet="1" selectLockedCells="1" selectUnlockedCells="1"/>
  <mergeCells count="13">
    <mergeCell ref="B19:C19"/>
    <mergeCell ref="B2:C2"/>
    <mergeCell ref="D2:E2"/>
    <mergeCell ref="F2:G2"/>
    <mergeCell ref="H2:I2"/>
    <mergeCell ref="B1:W1"/>
    <mergeCell ref="V2:W2"/>
    <mergeCell ref="J2:K2"/>
    <mergeCell ref="L2:M2"/>
    <mergeCell ref="N2:O2"/>
    <mergeCell ref="P2:Q2"/>
    <mergeCell ref="T2:U2"/>
    <mergeCell ref="R2:S2"/>
  </mergeCells>
  <printOptions horizontalCentered="1" gridLines="1"/>
  <pageMargins left="0.25" right="0.25" top="0.75" bottom="0.75" header="0.3" footer="0.3"/>
  <pageSetup paperSize="5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2022</vt:lpstr>
      <vt:lpstr>2021</vt:lpstr>
      <vt:lpstr>'2021'!Print_Area</vt:lpstr>
      <vt:lpstr>'2022'!Print_Area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Orr, Elizabeth</dc:creator>
  <cp:lastModifiedBy>Orr, Elizabeth (MGCB)</cp:lastModifiedBy>
  <cp:lastPrinted>2022-04-07T11:44:28Z</cp:lastPrinted>
  <dcterms:created xsi:type="dcterms:W3CDTF">2020-05-28T18:53:12Z</dcterms:created>
  <dcterms:modified xsi:type="dcterms:W3CDTF">2023-02-09T12:18:16Z</dcterms:modified>
</cp:coreProperties>
</file>