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FE8C7F6-8A09-4C9A-9474-9FB246055B02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46188" yWindow="-108" windowWidth="23256" windowHeight="12576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2022'!$A$1:$AY$23</definedName>
    <definedName name="_xlnm.Print_Titles" localSheetId="1">'Internet Gaming 2021'!$A:$A</definedName>
    <definedName name="_xlnm.Print_Titles" localSheetId="0">'Internet Gaming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  <c r="AV11" i="2" s="1"/>
  <c r="J11" i="2"/>
  <c r="K11" i="2"/>
  <c r="L11" i="2"/>
  <c r="M11" i="2"/>
  <c r="N11" i="2"/>
  <c r="O11" i="2"/>
  <c r="P11" i="2"/>
  <c r="Q11" i="2"/>
  <c r="AU11" i="2" s="1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W11" i="2"/>
  <c r="AX11" i="2"/>
  <c r="AY11" i="2"/>
  <c r="B10" i="2" l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X10" i="2"/>
  <c r="AY10" i="2"/>
  <c r="AY7" i="2"/>
  <c r="AQ9" i="2"/>
  <c r="AQ8" i="2"/>
  <c r="AQ7" i="2"/>
  <c r="AP9" i="2"/>
  <c r="AP8" i="2"/>
  <c r="AP7" i="2"/>
  <c r="AO9" i="2"/>
  <c r="AO8" i="2"/>
  <c r="AO7" i="2"/>
  <c r="AQ19" i="2"/>
  <c r="AW10" i="2" l="1"/>
  <c r="AV10" i="2"/>
  <c r="AP19" i="2"/>
  <c r="AU10" i="2"/>
  <c r="AO19" i="2"/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R9" i="2"/>
  <c r="AS9" i="2"/>
  <c r="AT9" i="2"/>
  <c r="AX9" i="2"/>
  <c r="AY9" i="2"/>
  <c r="AW9" i="2" l="1"/>
  <c r="AV9" i="2"/>
  <c r="AU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 l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R8" i="2"/>
  <c r="AS8" i="2"/>
  <c r="AT8" i="2"/>
  <c r="AX8" i="2"/>
  <c r="AY8" i="2"/>
  <c r="AW8" i="2" l="1"/>
  <c r="AV8" i="2"/>
  <c r="AU8" i="2"/>
  <c r="AY19" i="2"/>
  <c r="AX7" i="2"/>
  <c r="AX19" i="2" s="1"/>
  <c r="AT7" i="2"/>
  <c r="AT19" i="2" s="1"/>
  <c r="AS7" i="2"/>
  <c r="AS19" i="2" s="1"/>
  <c r="AR7" i="2"/>
  <c r="AR19" i="2" s="1"/>
  <c r="AN7" i="2"/>
  <c r="AN19" i="2" s="1"/>
  <c r="AM7" i="2"/>
  <c r="AM19" i="2" s="1"/>
  <c r="AL7" i="2"/>
  <c r="AL19" i="2" s="1"/>
  <c r="AK7" i="2"/>
  <c r="AK19" i="2" s="1"/>
  <c r="AJ7" i="2"/>
  <c r="AJ19" i="2" s="1"/>
  <c r="AI7" i="2"/>
  <c r="AI19" i="2" s="1"/>
  <c r="AH7" i="2"/>
  <c r="AH19" i="2" s="1"/>
  <c r="AG7" i="2"/>
  <c r="AG19" i="2" s="1"/>
  <c r="AF7" i="2"/>
  <c r="AF19" i="2" s="1"/>
  <c r="AE7" i="2"/>
  <c r="AE19" i="2" s="1"/>
  <c r="AD7" i="2"/>
  <c r="AD19" i="2" s="1"/>
  <c r="AC7" i="2"/>
  <c r="AC19" i="2" s="1"/>
  <c r="AB7" i="2"/>
  <c r="AB19" i="2" s="1"/>
  <c r="AA7" i="2"/>
  <c r="AA19" i="2" s="1"/>
  <c r="Z7" i="2"/>
  <c r="Z19" i="2" s="1"/>
  <c r="Y7" i="2"/>
  <c r="Y19" i="2" s="1"/>
  <c r="X7" i="2"/>
  <c r="X19" i="2" s="1"/>
  <c r="W7" i="2"/>
  <c r="W19" i="2" s="1"/>
  <c r="V7" i="2"/>
  <c r="V19" i="2" s="1"/>
  <c r="U7" i="2"/>
  <c r="U19" i="2" s="1"/>
  <c r="T7" i="2"/>
  <c r="T19" i="2" s="1"/>
  <c r="S7" i="2"/>
  <c r="S19" i="2" s="1"/>
  <c r="R7" i="2"/>
  <c r="R19" i="2" s="1"/>
  <c r="Q7" i="2"/>
  <c r="Q19" i="2" s="1"/>
  <c r="P7" i="2"/>
  <c r="P19" i="2" s="1"/>
  <c r="O7" i="2"/>
  <c r="O19" i="2" s="1"/>
  <c r="N7" i="2"/>
  <c r="N19" i="2" s="1"/>
  <c r="M7" i="2"/>
  <c r="M19" i="2" s="1"/>
  <c r="L7" i="2"/>
  <c r="L19" i="2" s="1"/>
  <c r="K7" i="2"/>
  <c r="K19" i="2" s="1"/>
  <c r="J7" i="2"/>
  <c r="J19" i="2" s="1"/>
  <c r="I7" i="2"/>
  <c r="I19" i="2" s="1"/>
  <c r="H7" i="2"/>
  <c r="H19" i="2" s="1"/>
  <c r="G7" i="2"/>
  <c r="G19" i="2" s="1"/>
  <c r="F7" i="2"/>
  <c r="F19" i="2" s="1"/>
  <c r="E7" i="2"/>
  <c r="E19" i="2" s="1"/>
  <c r="D7" i="2"/>
  <c r="C7" i="2"/>
  <c r="B7" i="2"/>
  <c r="V6" i="2"/>
  <c r="S6" i="2"/>
  <c r="Y6" i="2" s="1"/>
  <c r="AB6" i="2" s="1"/>
  <c r="G6" i="2"/>
  <c r="J6" i="2" s="1"/>
  <c r="P6" i="2" s="1"/>
  <c r="F6" i="2"/>
  <c r="I6" i="2" s="1"/>
  <c r="L6" i="2" s="1"/>
  <c r="E6" i="2"/>
  <c r="H6" i="2" s="1"/>
  <c r="B19" i="2" l="1"/>
  <c r="AU7" i="2"/>
  <c r="C19" i="2"/>
  <c r="AV7" i="2"/>
  <c r="AV19" i="2" s="1"/>
  <c r="D19" i="2"/>
  <c r="AW7" i="2"/>
  <c r="AW19" i="2" s="1"/>
  <c r="U6" i="2"/>
  <c r="R6" i="2"/>
  <c r="X6" i="2" s="1"/>
  <c r="AA6" i="2" s="1"/>
  <c r="K6" i="2"/>
  <c r="N6" i="2"/>
  <c r="AH6" i="2"/>
  <c r="AQ6" i="2" s="1"/>
  <c r="AE6" i="2"/>
  <c r="AU19" i="2"/>
  <c r="O6" i="2"/>
  <c r="Q6" i="2" l="1"/>
  <c r="W6" i="2" s="1"/>
  <c r="Z6" i="2" s="1"/>
  <c r="T6" i="2"/>
  <c r="AG6" i="2"/>
  <c r="AP6" i="2" s="1"/>
  <c r="AD6" i="2"/>
  <c r="AK6" i="2"/>
  <c r="AT6" i="2" s="1"/>
  <c r="AN6" i="2"/>
  <c r="AJ6" i="2" l="1"/>
  <c r="AS6" i="2" s="1"/>
  <c r="AM6" i="2"/>
  <c r="AC6" i="2"/>
  <c r="AF6" i="2"/>
  <c r="AO6" i="2" s="1"/>
  <c r="AL6" i="2" l="1"/>
  <c r="AI6" i="2"/>
  <c r="AR6" i="2" s="1"/>
  <c r="AS15" i="1" l="1"/>
  <c r="AR15" i="1"/>
  <c r="AT15" i="1"/>
  <c r="AS14" i="1" l="1"/>
  <c r="AR14" i="1"/>
  <c r="AT14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<sst xmlns="http://schemas.openxmlformats.org/spreadsheetml/2006/main" count="166" uniqueCount="85">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</sst>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  <sheetName val="Sheet1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</sheetData>
      <sheetData sheetId="3"/>
      <sheetData sheetId="4">
        <row r="5">
          <cell r="L5">
            <v>20095684.00999999</v>
          </cell>
          <cell r="Q5">
            <v>18086115.609999992</v>
          </cell>
          <cell r="V5">
            <v>3507289.8960000002</v>
          </cell>
        </row>
        <row r="6">
          <cell r="L6">
            <v>20111744.330000043</v>
          </cell>
          <cell r="Q6">
            <v>18100569.900000043</v>
          </cell>
          <cell r="V6">
            <v>4054527.6560000004</v>
          </cell>
        </row>
        <row r="7">
          <cell r="L7">
            <v>20748959.720000029</v>
          </cell>
          <cell r="Q7">
            <v>18674063.740000028</v>
          </cell>
          <cell r="V7">
            <v>4182990.28</v>
          </cell>
        </row>
        <row r="8">
          <cell r="L8">
            <v>19412955.309999943</v>
          </cell>
          <cell r="Q8">
            <v>17471659.779999942</v>
          </cell>
          <cell r="V8">
            <v>3913651.7920000004</v>
          </cell>
        </row>
        <row r="9">
          <cell r="L9">
            <v>17827597.789999962</v>
          </cell>
          <cell r="Q9">
            <v>16047839.009999963</v>
          </cell>
          <cell r="V9">
            <v>3594715.9360000002</v>
          </cell>
        </row>
      </sheetData>
      <sheetData sheetId="5">
        <row r="5">
          <cell r="L5">
            <v>1145880.8499999978</v>
          </cell>
          <cell r="Q5">
            <v>1031292.7599999978</v>
          </cell>
          <cell r="V5">
            <v>165006.84</v>
          </cell>
        </row>
        <row r="6">
          <cell r="L6">
            <v>1066975.5800000019</v>
          </cell>
          <cell r="Q6">
            <v>960278.03000000189</v>
          </cell>
          <cell r="V6">
            <v>153644.48799999998</v>
          </cell>
        </row>
        <row r="7">
          <cell r="L7">
            <v>1110084.6700000018</v>
          </cell>
          <cell r="Q7">
            <v>999076.20000000182</v>
          </cell>
          <cell r="V7">
            <v>159852.19200000001</v>
          </cell>
        </row>
        <row r="8">
          <cell r="L8">
            <v>1347793.9799999967</v>
          </cell>
          <cell r="Q8">
            <v>1213014.5799999968</v>
          </cell>
          <cell r="V8">
            <v>197340.92</v>
          </cell>
        </row>
        <row r="9">
          <cell r="L9">
            <v>1436948.0700000003</v>
          </cell>
          <cell r="Q9">
            <v>1293253.2600000002</v>
          </cell>
          <cell r="V9">
            <v>227612.576</v>
          </cell>
        </row>
      </sheetData>
      <sheetData sheetId="6">
        <row r="5">
          <cell r="L5">
            <v>4394233.5700000226</v>
          </cell>
          <cell r="Q5">
            <v>3954810.2100000228</v>
          </cell>
          <cell r="V5">
            <v>632769.6320000001</v>
          </cell>
        </row>
        <row r="6">
          <cell r="L6">
            <v>4572807.2000000179</v>
          </cell>
          <cell r="Q6">
            <v>4115526.4800000181</v>
          </cell>
          <cell r="V6">
            <v>724735.00800000003</v>
          </cell>
        </row>
        <row r="7">
          <cell r="L7">
            <v>4457556.6400000155</v>
          </cell>
          <cell r="Q7">
            <v>4011800.9800000153</v>
          </cell>
          <cell r="V7">
            <v>804894.19200000004</v>
          </cell>
        </row>
        <row r="8">
          <cell r="L8">
            <v>5860151.3199999928</v>
          </cell>
          <cell r="Q8">
            <v>5274136.189999993</v>
          </cell>
          <cell r="V8">
            <v>1181406.504</v>
          </cell>
        </row>
        <row r="9">
          <cell r="L9">
            <v>6465549.4300000072</v>
          </cell>
          <cell r="Q9">
            <v>5818994.480000007</v>
          </cell>
          <cell r="V9">
            <v>1303454.7680000002</v>
          </cell>
        </row>
      </sheetData>
      <sheetData sheetId="7">
        <row r="5">
          <cell r="L5">
            <v>4866900.6699999869</v>
          </cell>
          <cell r="Q5">
            <v>4380210.5999999866</v>
          </cell>
          <cell r="V5">
            <v>618552.43099999998</v>
          </cell>
        </row>
        <row r="6">
          <cell r="L6">
            <v>3641898.9499999881</v>
          </cell>
          <cell r="Q6">
            <v>3277709.0599999879</v>
          </cell>
          <cell r="V6">
            <v>504767.19299999997</v>
          </cell>
        </row>
        <row r="7">
          <cell r="L7">
            <v>5221751.1800000072</v>
          </cell>
          <cell r="Q7">
            <v>4699576.060000007</v>
          </cell>
          <cell r="V7">
            <v>822749.53599999996</v>
          </cell>
        </row>
        <row r="8">
          <cell r="L8">
            <v>5201136.1099999845</v>
          </cell>
          <cell r="Q8">
            <v>4681022.4999999842</v>
          </cell>
          <cell r="V8">
            <v>917480.40999999992</v>
          </cell>
        </row>
        <row r="9">
          <cell r="L9">
            <v>3815014.3400000036</v>
          </cell>
          <cell r="Q9">
            <v>3433512.9000000036</v>
          </cell>
          <cell r="V9">
            <v>672968.527</v>
          </cell>
        </row>
      </sheetData>
      <sheetData sheetId="8">
        <row r="5">
          <cell r="L5">
            <v>2244730.8200000003</v>
          </cell>
          <cell r="Q5">
            <v>2020257.7400000002</v>
          </cell>
          <cell r="V5">
            <v>323241.24</v>
          </cell>
        </row>
        <row r="6">
          <cell r="L6">
            <v>2430438.5</v>
          </cell>
          <cell r="Q6">
            <v>2187394.65</v>
          </cell>
          <cell r="V6">
            <v>353305.58400000003</v>
          </cell>
        </row>
        <row r="7">
          <cell r="L7">
            <v>2336845.1499999985</v>
          </cell>
          <cell r="Q7">
            <v>2103160.6299999985</v>
          </cell>
          <cell r="V7">
            <v>370156.27200000006</v>
          </cell>
        </row>
        <row r="8">
          <cell r="L8">
            <v>2013155.9100000039</v>
          </cell>
          <cell r="Q8">
            <v>1811840.3200000038</v>
          </cell>
          <cell r="V8">
            <v>320846.35200000001</v>
          </cell>
        </row>
        <row r="9">
          <cell r="L9">
            <v>1727615.7199999988</v>
          </cell>
          <cell r="Q9">
            <v>1554854.1499999987</v>
          </cell>
          <cell r="V9">
            <v>298532</v>
          </cell>
        </row>
      </sheetData>
      <sheetData sheetId="9">
        <row r="5">
          <cell r="L5">
            <v>1314134.5999999978</v>
          </cell>
          <cell r="Q5">
            <v>1196442.4699999979</v>
          </cell>
          <cell r="V5">
            <v>191430.79200000002</v>
          </cell>
        </row>
        <row r="6">
          <cell r="L6">
            <v>833500.09999999776</v>
          </cell>
          <cell r="Q6">
            <v>778799.81999999774</v>
          </cell>
          <cell r="V6">
            <v>124607.96799999999</v>
          </cell>
        </row>
        <row r="7">
          <cell r="L7">
            <v>750269.78999999911</v>
          </cell>
          <cell r="Q7">
            <v>729994.68999999913</v>
          </cell>
          <cell r="V7">
            <v>116799.152</v>
          </cell>
        </row>
        <row r="8">
          <cell r="L8">
            <v>925870.54000000283</v>
          </cell>
          <cell r="Q8">
            <v>910757.72000000288</v>
          </cell>
          <cell r="V8">
            <v>145721.23200000002</v>
          </cell>
        </row>
        <row r="9">
          <cell r="L9">
            <v>592700.3200000003</v>
          </cell>
          <cell r="Q9">
            <v>580321.97000000032</v>
          </cell>
          <cell r="V9">
            <v>95992.584000000003</v>
          </cell>
        </row>
      </sheetData>
      <sheetData sheetId="10">
        <row r="5">
          <cell r="L5">
            <v>5989842.9499999881</v>
          </cell>
          <cell r="Q5">
            <v>5390858.659999988</v>
          </cell>
          <cell r="V5">
            <v>884791.12</v>
          </cell>
        </row>
        <row r="6">
          <cell r="L6">
            <v>5740290.150000006</v>
          </cell>
          <cell r="Q6">
            <v>5166261.1300000064</v>
          </cell>
          <cell r="V6">
            <v>959089.79200000002</v>
          </cell>
        </row>
        <row r="7">
          <cell r="L7">
            <v>6000894.8199999928</v>
          </cell>
          <cell r="Q7">
            <v>5400805.3399999924</v>
          </cell>
          <cell r="V7">
            <v>1186694.3119999999</v>
          </cell>
        </row>
        <row r="8">
          <cell r="L8">
            <v>6234208.6700000167</v>
          </cell>
          <cell r="Q8">
            <v>5610787.8100000164</v>
          </cell>
          <cell r="V8">
            <v>1256816.4720000001</v>
          </cell>
        </row>
        <row r="9">
          <cell r="L9">
            <v>6154353.6299999952</v>
          </cell>
          <cell r="Q9">
            <v>5538918.2699999949</v>
          </cell>
          <cell r="V9">
            <v>1240717.6960000002</v>
          </cell>
        </row>
      </sheetData>
      <sheetData sheetId="11">
        <row r="5">
          <cell r="L5">
            <v>827376.53000000119</v>
          </cell>
          <cell r="Q5">
            <v>788810.53000000119</v>
          </cell>
          <cell r="V5">
            <v>126209.68799999999</v>
          </cell>
        </row>
        <row r="6">
          <cell r="L6">
            <v>578509.16000000015</v>
          </cell>
          <cell r="Q6">
            <v>551068.16000000015</v>
          </cell>
          <cell r="V6">
            <v>88170.90400000001</v>
          </cell>
        </row>
        <row r="7">
          <cell r="L7">
            <v>740374.30999999493</v>
          </cell>
          <cell r="Q7">
            <v>683895.30999999493</v>
          </cell>
          <cell r="V7">
            <v>109423.24800000001</v>
          </cell>
        </row>
        <row r="8">
          <cell r="L8">
            <v>986290.28999999911</v>
          </cell>
          <cell r="Q8">
            <v>926245.28999999911</v>
          </cell>
          <cell r="V8">
            <v>148199.24799999999</v>
          </cell>
        </row>
        <row r="9">
          <cell r="L9">
            <v>408678.9299999997</v>
          </cell>
          <cell r="Q9">
            <v>366612.9299999997</v>
          </cell>
          <cell r="V9">
            <v>58658.072</v>
          </cell>
        </row>
      </sheetData>
      <sheetData sheetId="12">
        <row r="5">
          <cell r="L5">
            <v>8226959.9700000063</v>
          </cell>
          <cell r="Q5">
            <v>7404263.9700000063</v>
          </cell>
          <cell r="V5">
            <v>1239150.456</v>
          </cell>
        </row>
        <row r="6">
          <cell r="L6">
            <v>7869999.4699999932</v>
          </cell>
          <cell r="Q6">
            <v>7082999.5299999937</v>
          </cell>
          <cell r="V6">
            <v>1461996.568</v>
          </cell>
        </row>
        <row r="7">
          <cell r="L7">
            <v>9669864.1599999852</v>
          </cell>
          <cell r="Q7">
            <v>8702877.7399999853</v>
          </cell>
          <cell r="V7">
            <v>1949444.6160000002</v>
          </cell>
        </row>
        <row r="8">
          <cell r="L8">
            <v>8867541.1999999844</v>
          </cell>
          <cell r="Q8">
            <v>7980787.0799999842</v>
          </cell>
          <cell r="V8">
            <v>1787696.304</v>
          </cell>
        </row>
        <row r="9">
          <cell r="L9">
            <v>8855135.4000000209</v>
          </cell>
          <cell r="Q9">
            <v>7969621.8600000208</v>
          </cell>
          <cell r="V9">
            <v>1785195.2960000001</v>
          </cell>
        </row>
      </sheetData>
      <sheetData sheetId="13">
        <row r="5">
          <cell r="L5">
            <v>3109848.8700000048</v>
          </cell>
          <cell r="Q5">
            <v>2798863.9800000046</v>
          </cell>
          <cell r="V5">
            <v>447818.24000000005</v>
          </cell>
        </row>
        <row r="6">
          <cell r="L6">
            <v>2628927.6799999923</v>
          </cell>
          <cell r="Q6">
            <v>2366034.9099999922</v>
          </cell>
          <cell r="V6">
            <v>397203.96800000005</v>
          </cell>
        </row>
        <row r="7">
          <cell r="L7">
            <v>2606887.6700000018</v>
          </cell>
          <cell r="Q7">
            <v>2346198.910000002</v>
          </cell>
          <cell r="V7">
            <v>412931.00800000003</v>
          </cell>
        </row>
        <row r="8">
          <cell r="L8">
            <v>2706535.7699999958</v>
          </cell>
          <cell r="Q8">
            <v>2435882.1899999958</v>
          </cell>
          <cell r="V8">
            <v>459866.94400000008</v>
          </cell>
        </row>
        <row r="9">
          <cell r="L9">
            <v>2462715.5400000066</v>
          </cell>
          <cell r="Q9">
            <v>2216443.9900000067</v>
          </cell>
          <cell r="V9">
            <v>462786.81600000005</v>
          </cell>
        </row>
      </sheetData>
      <sheetData sheetId="14">
        <row r="5">
          <cell r="L5">
            <v>43885956.109999895</v>
          </cell>
          <cell r="Q5">
            <v>39497360.499999896</v>
          </cell>
          <cell r="V5">
            <v>7265482.6579999989</v>
          </cell>
        </row>
        <row r="6">
          <cell r="L6">
            <v>46883964.970000029</v>
          </cell>
          <cell r="Q6">
            <v>42195568.470000029</v>
          </cell>
          <cell r="V6">
            <v>8270331.4189999998</v>
          </cell>
        </row>
        <row r="7">
          <cell r="L7">
            <v>47892741.730000019</v>
          </cell>
          <cell r="Q7">
            <v>43103467.560000017</v>
          </cell>
          <cell r="V7">
            <v>8448279.6439999994</v>
          </cell>
        </row>
        <row r="8">
          <cell r="L8">
            <v>49983301.480000019</v>
          </cell>
          <cell r="Q8">
            <v>44984971.330000021</v>
          </cell>
          <cell r="V8">
            <v>8817054.3790000007</v>
          </cell>
        </row>
        <row r="9">
          <cell r="L9">
            <v>49238654.070000172</v>
          </cell>
          <cell r="Q9">
            <v>44314788.660000175</v>
          </cell>
          <cell r="V9">
            <v>8685698.5810000002</v>
          </cell>
        </row>
      </sheetData>
      <sheetData sheetId="15">
        <row r="5">
          <cell r="L5">
            <v>17641286.839999966</v>
          </cell>
          <cell r="Q5">
            <v>15877158.159999967</v>
          </cell>
          <cell r="V5">
            <v>2635922.9959999998</v>
          </cell>
        </row>
        <row r="6">
          <cell r="L6">
            <v>19477947.77</v>
          </cell>
          <cell r="Q6">
            <v>17530152.989999998</v>
          </cell>
          <cell r="V6">
            <v>3435909.9879999999</v>
          </cell>
        </row>
        <row r="7">
          <cell r="L7">
            <v>22471210.239999965</v>
          </cell>
          <cell r="Q7">
            <v>20224089.219999965</v>
          </cell>
          <cell r="V7">
            <v>3963921.486</v>
          </cell>
        </row>
        <row r="8">
          <cell r="L8">
            <v>21027925.309999999</v>
          </cell>
          <cell r="Q8">
            <v>18925132.779999997</v>
          </cell>
          <cell r="V8">
            <v>3709326.0259999996</v>
          </cell>
        </row>
        <row r="9">
          <cell r="L9">
            <v>20076405.609999999</v>
          </cell>
          <cell r="Q9">
            <v>18068765.039999999</v>
          </cell>
          <cell r="V9">
            <v>3541477.9469999997</v>
          </cell>
        </row>
      </sheetData>
      <sheetData sheetId="16">
        <row r="5">
          <cell r="L5">
            <v>2192581.1600000011</v>
          </cell>
          <cell r="Q5">
            <v>1973323.040000001</v>
          </cell>
          <cell r="V5">
            <v>315731.68800000002</v>
          </cell>
        </row>
        <row r="6">
          <cell r="L6">
            <v>2486293.04</v>
          </cell>
          <cell r="Q6">
            <v>2237663.7400000002</v>
          </cell>
          <cell r="V6">
            <v>361401.984</v>
          </cell>
        </row>
        <row r="7">
          <cell r="L7">
            <v>2774405.3599999882</v>
          </cell>
          <cell r="Q7">
            <v>2496964.8199999882</v>
          </cell>
          <cell r="V7">
            <v>439465.80800000002</v>
          </cell>
        </row>
        <row r="8">
          <cell r="L8">
            <v>3070582.9400000027</v>
          </cell>
          <cell r="Q8">
            <v>2763524.6500000027</v>
          </cell>
          <cell r="V8">
            <v>509923.95999999996</v>
          </cell>
        </row>
        <row r="9">
          <cell r="L9">
            <v>2818059.5500000119</v>
          </cell>
          <cell r="Q9">
            <v>2536253.590000012</v>
          </cell>
          <cell r="V9">
            <v>519208.04800000007</v>
          </cell>
        </row>
      </sheetData>
      <sheetData sheetId="1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398111.34999999963</v>
          </cell>
          <cell r="Q8">
            <v>358300.20999999961</v>
          </cell>
          <cell r="V8">
            <v>57328.031999999999</v>
          </cell>
        </row>
        <row r="9">
          <cell r="L9">
            <v>1368148.1600000039</v>
          </cell>
          <cell r="Q9">
            <v>1231333.3500000038</v>
          </cell>
          <cell r="V9">
            <v>197013.33600000001</v>
          </cell>
        </row>
      </sheetData>
      <sheetData sheetId="18">
        <row r="5">
          <cell r="L5">
            <v>5308084.2699999958</v>
          </cell>
          <cell r="Q5">
            <v>4777275.8399999961</v>
          </cell>
          <cell r="V5">
            <v>776800.55200000003</v>
          </cell>
        </row>
        <row r="6">
          <cell r="L6">
            <v>4452627.5700000077</v>
          </cell>
          <cell r="Q6">
            <v>4007364.8200000077</v>
          </cell>
          <cell r="V6">
            <v>717850.45600000001</v>
          </cell>
        </row>
        <row r="7">
          <cell r="L7">
            <v>4891807.9199999869</v>
          </cell>
          <cell r="Q7">
            <v>4402627.1199999871</v>
          </cell>
          <cell r="V7">
            <v>915296.97600000002</v>
          </cell>
        </row>
        <row r="8">
          <cell r="L8">
            <v>4402451.6799999923</v>
          </cell>
          <cell r="Q8">
            <v>3962206.5199999921</v>
          </cell>
          <cell r="V8">
            <v>887534.25600000005</v>
          </cell>
        </row>
        <row r="9">
          <cell r="L9">
            <v>4137926.9200000167</v>
          </cell>
          <cell r="Q9">
            <v>3724134.2200000165</v>
          </cell>
          <cell r="V9">
            <v>834206.06400000001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68" t="s">
        <v>81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81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81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1"/>
    </row>
    <row r="2" spans="1:51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108" t="s">
        <v>82</v>
      </c>
      <c r="AP2" s="108"/>
      <c r="AQ2" s="109"/>
      <c r="AR2" s="86" t="s">
        <v>9</v>
      </c>
      <c r="AS2" s="86"/>
      <c r="AT2" s="87"/>
      <c r="AU2" s="88" t="s">
        <v>10</v>
      </c>
      <c r="AV2" s="89"/>
      <c r="AW2" s="90"/>
      <c r="AX2" s="97" t="s">
        <v>63</v>
      </c>
      <c r="AY2" s="97" t="s">
        <v>70</v>
      </c>
    </row>
    <row r="3" spans="1:51" s="29" customFormat="1" ht="15" hidden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108" t="s">
        <v>83</v>
      </c>
      <c r="AP3" s="108"/>
      <c r="AQ3" s="109"/>
      <c r="AR3" s="86" t="s">
        <v>20</v>
      </c>
      <c r="AS3" s="86"/>
      <c r="AT3" s="87"/>
      <c r="AU3" s="91"/>
      <c r="AV3" s="92"/>
      <c r="AW3" s="93"/>
      <c r="AX3" s="98"/>
      <c r="AY3" s="98"/>
    </row>
    <row r="4" spans="1:51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108" t="s">
        <v>84</v>
      </c>
      <c r="AP4" s="108"/>
      <c r="AQ4" s="109"/>
      <c r="AR4" s="86" t="s">
        <v>31</v>
      </c>
      <c r="AS4" s="86"/>
      <c r="AT4" s="87"/>
      <c r="AU4" s="91"/>
      <c r="AV4" s="92"/>
      <c r="AW4" s="93"/>
      <c r="AX4" s="98"/>
      <c r="AY4" s="98"/>
    </row>
    <row r="5" spans="1:51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>
        <v>44389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10">
        <v>44665</v>
      </c>
      <c r="AP5" s="111"/>
      <c r="AQ5" s="112"/>
      <c r="AR5" s="105">
        <v>44218</v>
      </c>
      <c r="AS5" s="106"/>
      <c r="AT5" s="107"/>
      <c r="AU5" s="94"/>
      <c r="AV5" s="95"/>
      <c r="AW5" s="96"/>
      <c r="AX5" s="99"/>
      <c r="AY5" s="99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thickBot="1" x14ac:dyDescent="0.35">
      <c r="A7" s="34" t="s">
        <v>37</v>
      </c>
      <c r="B7" s="15">
        <f>'[1]MGM Grand Detroit'!L5</f>
        <v>43885956.109999895</v>
      </c>
      <c r="C7" s="16">
        <f>'[1]MGM Grand Detroit'!Q5</f>
        <v>39497360.499999896</v>
      </c>
      <c r="D7" s="17">
        <f>'[1]MGM Grand Detroit'!V5</f>
        <v>7265482.6579999989</v>
      </c>
      <c r="E7" s="15">
        <f>'[1]MotorCity Casino'!L5</f>
        <v>17641286.839999966</v>
      </c>
      <c r="F7" s="18">
        <f>'[1]MotorCity Casino'!Q5</f>
        <v>15877158.159999967</v>
      </c>
      <c r="G7" s="17">
        <f>'[1]MotorCity Casino'!V5</f>
        <v>2635922.9959999998</v>
      </c>
      <c r="H7" s="15">
        <f>[1]Greektown_Penn!L5</f>
        <v>4866900.6699999869</v>
      </c>
      <c r="I7" s="18">
        <f>[1]Greektown_Penn!Q5</f>
        <v>4380210.5999999866</v>
      </c>
      <c r="J7" s="17">
        <f>[1]Greektown_Penn!V5</f>
        <v>618552.43099999998</v>
      </c>
      <c r="K7" s="15">
        <f>'[1]Bay Mills Indian Community'!L5</f>
        <v>20095684.00999999</v>
      </c>
      <c r="L7" s="16">
        <f>'[1]Bay Mills Indian Community'!Q5</f>
        <v>18086115.609999992</v>
      </c>
      <c r="M7" s="17">
        <f>'[1]Bay Mills Indian Community'!V5</f>
        <v>3507289.8960000002</v>
      </c>
      <c r="N7" s="15">
        <f>[1]FireKeepers!$L5</f>
        <v>1145880.8499999978</v>
      </c>
      <c r="O7" s="18">
        <f>[1]FireKeepers!$Q5</f>
        <v>1031292.7599999978</v>
      </c>
      <c r="P7" s="17">
        <f>[1]FireKeepers!$V5</f>
        <v>165006.84</v>
      </c>
      <c r="Q7" s="15">
        <f>'[1]Grnd Traverse Band of Otta &amp; Ch'!$L5</f>
        <v>4394233.5700000226</v>
      </c>
      <c r="R7" s="18">
        <f>'[1]Grnd Traverse Band of Otta &amp; Ch'!$Q5</f>
        <v>3954810.2100000228</v>
      </c>
      <c r="S7" s="17">
        <f>'[1]Grnd Traverse Band of Otta &amp; Ch'!$V5</f>
        <v>632769.6320000001</v>
      </c>
      <c r="T7" s="15">
        <f>'[1]Gun Lake Band'!L5</f>
        <v>2244730.8200000003</v>
      </c>
      <c r="U7" s="18">
        <f>'[1]Gun Lake Band'!Q5</f>
        <v>2020257.7400000002</v>
      </c>
      <c r="V7" s="17">
        <f>'[1]Gun Lake Band'!V5</f>
        <v>323241.24</v>
      </c>
      <c r="W7" s="15">
        <f>'[1]Hannahville Indian Community'!L5</f>
        <v>1314134.5999999978</v>
      </c>
      <c r="X7" s="18">
        <f>'[1]Hannahville Indian Community'!Q5</f>
        <v>1196442.4699999979</v>
      </c>
      <c r="Y7" s="17">
        <f>'[1]Hannahville Indian Community'!V5</f>
        <v>191430.79200000002</v>
      </c>
      <c r="Z7" s="15">
        <f>'[1]Keweenaw Bay Indian Community'!L5</f>
        <v>5989842.9499999881</v>
      </c>
      <c r="AA7" s="18">
        <f>'[1]Keweenaw Bay Indian Community'!Q5</f>
        <v>5390858.659999988</v>
      </c>
      <c r="AB7" s="17">
        <f>'[1]Keweenaw Bay Indian Community'!V5</f>
        <v>884791.12</v>
      </c>
      <c r="AC7" s="62">
        <f>'[1]Lac Vieux'!L5</f>
        <v>827376.53000000119</v>
      </c>
      <c r="AD7" s="63">
        <f>'[1]Lac Vieux'!Q5</f>
        <v>788810.53000000119</v>
      </c>
      <c r="AE7" s="64">
        <f>'[1]Lac Vieux'!V5</f>
        <v>126209.68799999999</v>
      </c>
      <c r="AF7" s="19">
        <f>'[1]Little River Band of Ottawa Ind'!L5</f>
        <v>8226959.9700000063</v>
      </c>
      <c r="AG7" s="20">
        <f>'[1]Little River Band of Ottawa Ind'!Q5</f>
        <v>7404263.9700000063</v>
      </c>
      <c r="AH7" s="21">
        <f>'[1]Little River Band of Ottawa Ind'!V5</f>
        <v>1239150.456</v>
      </c>
      <c r="AI7" s="19">
        <f>'[1]Little Traverse Bay Band of Oda'!L5</f>
        <v>3109848.8700000048</v>
      </c>
      <c r="AJ7" s="20">
        <f>'[1]Little Traverse Bay Band of Oda'!Q5</f>
        <v>2798863.9800000046</v>
      </c>
      <c r="AK7" s="21">
        <f>'[1]Little Traverse Bay Band of Oda'!V5</f>
        <v>447818.24000000005</v>
      </c>
      <c r="AL7" s="19">
        <f>'[1]Pokagon Band of Potawatomi Ind'!L5</f>
        <v>2192581.1600000011</v>
      </c>
      <c r="AM7" s="20">
        <f>'[1]Pokagon Band of Potawatomi Ind'!Q5</f>
        <v>1973323.040000001</v>
      </c>
      <c r="AN7" s="21">
        <f>'[1]Pokagon Band of Potawatomi Ind'!V5</f>
        <v>315731.68800000002</v>
      </c>
      <c r="AO7" s="19">
        <f>'[1]Soaring Eagle Gaming'!L5</f>
        <v>0</v>
      </c>
      <c r="AP7" s="20">
        <f>'[1]Soaring Eagle Gaming'!Q5</f>
        <v>0</v>
      </c>
      <c r="AQ7" s="21">
        <f>'[1]Soaring Eagle Gaming'!V5</f>
        <v>0</v>
      </c>
      <c r="AR7" s="19">
        <f>'[1]Sault Ste. Marie Tribe of Chipp'!L5</f>
        <v>5308084.2699999958</v>
      </c>
      <c r="AS7" s="20">
        <f>'[1]Sault Ste. Marie Tribe of Chipp'!Q5</f>
        <v>4777275.8399999961</v>
      </c>
      <c r="AT7" s="21">
        <f>'[1]Sault Ste. Marie Tribe of Chipp'!V5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thickBot="1" x14ac:dyDescent="0.35">
      <c r="A8" s="34" t="s">
        <v>38</v>
      </c>
      <c r="B8" s="15">
        <f>'[1]MGM Grand Detroit'!L6</f>
        <v>46883964.970000029</v>
      </c>
      <c r="C8" s="16">
        <f>'[1]MGM Grand Detroit'!Q6</f>
        <v>42195568.470000029</v>
      </c>
      <c r="D8" s="17">
        <f>'[1]MGM Grand Detroit'!V6</f>
        <v>8270331.4189999998</v>
      </c>
      <c r="E8" s="15">
        <f>'[1]MotorCity Casino'!L6</f>
        <v>19477947.77</v>
      </c>
      <c r="F8" s="18">
        <f>'[1]MotorCity Casino'!Q6</f>
        <v>17530152.989999998</v>
      </c>
      <c r="G8" s="17">
        <f>'[1]MotorCity Casino'!V6</f>
        <v>3435909.9879999999</v>
      </c>
      <c r="H8" s="15">
        <f>[1]Greektown_Penn!L6</f>
        <v>3641898.9499999881</v>
      </c>
      <c r="I8" s="18">
        <f>[1]Greektown_Penn!Q6</f>
        <v>3277709.0599999879</v>
      </c>
      <c r="J8" s="17">
        <f>[1]Greektown_Penn!V6</f>
        <v>504767.19299999997</v>
      </c>
      <c r="K8" s="15">
        <f>'[1]Bay Mills Indian Community'!L6</f>
        <v>20111744.330000043</v>
      </c>
      <c r="L8" s="16">
        <f>'[1]Bay Mills Indian Community'!Q6</f>
        <v>18100569.900000043</v>
      </c>
      <c r="M8" s="17">
        <f>'[1]Bay Mills Indian Community'!V6</f>
        <v>4054527.6560000004</v>
      </c>
      <c r="N8" s="15">
        <f>[1]FireKeepers!$L6</f>
        <v>1066975.5800000019</v>
      </c>
      <c r="O8" s="18">
        <f>[1]FireKeepers!$Q6</f>
        <v>960278.03000000189</v>
      </c>
      <c r="P8" s="17">
        <f>[1]FireKeepers!$V6</f>
        <v>153644.48799999998</v>
      </c>
      <c r="Q8" s="15">
        <f>'[1]Grnd Traverse Band of Otta &amp; Ch'!$L6</f>
        <v>4572807.2000000179</v>
      </c>
      <c r="R8" s="18">
        <f>'[1]Grnd Traverse Band of Otta &amp; Ch'!$Q6</f>
        <v>4115526.4800000181</v>
      </c>
      <c r="S8" s="17">
        <f>'[1]Grnd Traverse Band of Otta &amp; Ch'!$V6</f>
        <v>724735.00800000003</v>
      </c>
      <c r="T8" s="15">
        <f>'[1]Gun Lake Band'!L6</f>
        <v>2430438.5</v>
      </c>
      <c r="U8" s="18">
        <f>'[1]Gun Lake Band'!Q6</f>
        <v>2187394.65</v>
      </c>
      <c r="V8" s="17">
        <f>'[1]Gun Lake Band'!V6</f>
        <v>353305.58400000003</v>
      </c>
      <c r="W8" s="15">
        <f>'[1]Hannahville Indian Community'!L6</f>
        <v>833500.09999999776</v>
      </c>
      <c r="X8" s="18">
        <f>'[1]Hannahville Indian Community'!Q6</f>
        <v>778799.81999999774</v>
      </c>
      <c r="Y8" s="17">
        <f>'[1]Hannahville Indian Community'!V6</f>
        <v>124607.96799999999</v>
      </c>
      <c r="Z8" s="15">
        <f>'[1]Keweenaw Bay Indian Community'!L6</f>
        <v>5740290.150000006</v>
      </c>
      <c r="AA8" s="18">
        <f>'[1]Keweenaw Bay Indian Community'!Q6</f>
        <v>5166261.1300000064</v>
      </c>
      <c r="AB8" s="17">
        <f>'[1]Keweenaw Bay Indian Community'!V6</f>
        <v>959089.79200000002</v>
      </c>
      <c r="AC8" s="62">
        <f>'[1]Lac Vieux'!L6</f>
        <v>578509.16000000015</v>
      </c>
      <c r="AD8" s="63">
        <f>'[1]Lac Vieux'!Q6</f>
        <v>551068.16000000015</v>
      </c>
      <c r="AE8" s="64">
        <f>'[1]Lac Vieux'!V6</f>
        <v>88170.90400000001</v>
      </c>
      <c r="AF8" s="19">
        <f>'[1]Little River Band of Ottawa Ind'!L6</f>
        <v>7869999.4699999932</v>
      </c>
      <c r="AG8" s="20">
        <f>'[1]Little River Band of Ottawa Ind'!Q6</f>
        <v>7082999.5299999937</v>
      </c>
      <c r="AH8" s="21">
        <f>'[1]Little River Band of Ottawa Ind'!V6</f>
        <v>1461996.568</v>
      </c>
      <c r="AI8" s="19">
        <f>'[1]Little Traverse Bay Band of Oda'!L6</f>
        <v>2628927.6799999923</v>
      </c>
      <c r="AJ8" s="20">
        <f>'[1]Little Traverse Bay Band of Oda'!Q6</f>
        <v>2366034.9099999922</v>
      </c>
      <c r="AK8" s="21">
        <f>'[1]Little Traverse Bay Band of Oda'!V6</f>
        <v>397203.96800000005</v>
      </c>
      <c r="AL8" s="19">
        <f>'[1]Pokagon Band of Potawatomi Ind'!L6</f>
        <v>2486293.04</v>
      </c>
      <c r="AM8" s="20">
        <f>'[1]Pokagon Band of Potawatomi Ind'!Q6</f>
        <v>2237663.7400000002</v>
      </c>
      <c r="AN8" s="21">
        <f>'[1]Pokagon Band of Potawatomi Ind'!V6</f>
        <v>361401.984</v>
      </c>
      <c r="AO8" s="19">
        <f>'[1]Soaring Eagle Gaming'!L6</f>
        <v>0</v>
      </c>
      <c r="AP8" s="20">
        <f>'[1]Soaring Eagle Gaming'!Q6</f>
        <v>0</v>
      </c>
      <c r="AQ8" s="21">
        <f>'[1]Soaring Eagle Gaming'!V6</f>
        <v>0</v>
      </c>
      <c r="AR8" s="19">
        <f>'[1]Sault Ste. Marie Tribe of Chipp'!L6</f>
        <v>4452627.5700000077</v>
      </c>
      <c r="AS8" s="20">
        <f>'[1]Sault Ste. Marie Tribe of Chipp'!Q6</f>
        <v>4007364.8200000077</v>
      </c>
      <c r="AT8" s="21">
        <f>'[1]Sault Ste. Marie Tribe of Chipp'!V6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thickBot="1" x14ac:dyDescent="0.35">
      <c r="A9" s="34" t="s">
        <v>39</v>
      </c>
      <c r="B9" s="15">
        <f>'[1]MGM Grand Detroit'!L7</f>
        <v>47892741.730000019</v>
      </c>
      <c r="C9" s="16">
        <f>'[1]MGM Grand Detroit'!Q7</f>
        <v>43103467.560000017</v>
      </c>
      <c r="D9" s="17">
        <f>'[1]MGM Grand Detroit'!V7</f>
        <v>8448279.6439999994</v>
      </c>
      <c r="E9" s="15">
        <f>'[1]MotorCity Casino'!L7</f>
        <v>22471210.239999965</v>
      </c>
      <c r="F9" s="18">
        <f>'[1]MotorCity Casino'!Q7</f>
        <v>20224089.219999965</v>
      </c>
      <c r="G9" s="17">
        <f>'[1]MotorCity Casino'!V7</f>
        <v>3963921.486</v>
      </c>
      <c r="H9" s="15">
        <f>[1]Greektown_Penn!L7</f>
        <v>5221751.1800000072</v>
      </c>
      <c r="I9" s="18">
        <f>[1]Greektown_Penn!Q7</f>
        <v>4699576.060000007</v>
      </c>
      <c r="J9" s="17">
        <f>[1]Greektown_Penn!V7</f>
        <v>822749.53599999996</v>
      </c>
      <c r="K9" s="15">
        <f>'[1]Bay Mills Indian Community'!L7</f>
        <v>20748959.720000029</v>
      </c>
      <c r="L9" s="16">
        <f>'[1]Bay Mills Indian Community'!Q7</f>
        <v>18674063.740000028</v>
      </c>
      <c r="M9" s="17">
        <f>'[1]Bay Mills Indian Community'!V7</f>
        <v>4182990.28</v>
      </c>
      <c r="N9" s="15">
        <f>[1]FireKeepers!$L7</f>
        <v>1110084.6700000018</v>
      </c>
      <c r="O9" s="18">
        <f>[1]FireKeepers!$Q7</f>
        <v>999076.20000000182</v>
      </c>
      <c r="P9" s="17">
        <f>[1]FireKeepers!$V7</f>
        <v>159852.19200000001</v>
      </c>
      <c r="Q9" s="15">
        <f>'[1]Grnd Traverse Band of Otta &amp; Ch'!$L7</f>
        <v>4457556.6400000155</v>
      </c>
      <c r="R9" s="18">
        <f>'[1]Grnd Traverse Band of Otta &amp; Ch'!$Q7</f>
        <v>4011800.9800000153</v>
      </c>
      <c r="S9" s="17">
        <f>'[1]Grnd Traverse Band of Otta &amp; Ch'!$V7</f>
        <v>804894.19200000004</v>
      </c>
      <c r="T9" s="15">
        <f>'[1]Gun Lake Band'!L7</f>
        <v>2336845.1499999985</v>
      </c>
      <c r="U9" s="18">
        <f>'[1]Gun Lake Band'!Q7</f>
        <v>2103160.6299999985</v>
      </c>
      <c r="V9" s="17">
        <f>'[1]Gun Lake Band'!V7</f>
        <v>370156.27200000006</v>
      </c>
      <c r="W9" s="15">
        <f>'[1]Hannahville Indian Community'!L7</f>
        <v>750269.78999999911</v>
      </c>
      <c r="X9" s="18">
        <f>'[1]Hannahville Indian Community'!Q7</f>
        <v>729994.68999999913</v>
      </c>
      <c r="Y9" s="17">
        <f>'[1]Hannahville Indian Community'!V7</f>
        <v>116799.152</v>
      </c>
      <c r="Z9" s="15">
        <f>'[1]Keweenaw Bay Indian Community'!L7</f>
        <v>6000894.8199999928</v>
      </c>
      <c r="AA9" s="18">
        <f>'[1]Keweenaw Bay Indian Community'!Q7</f>
        <v>5400805.3399999924</v>
      </c>
      <c r="AB9" s="17">
        <f>'[1]Keweenaw Bay Indian Community'!V7</f>
        <v>1186694.3119999999</v>
      </c>
      <c r="AC9" s="62">
        <f>'[1]Lac Vieux'!L7</f>
        <v>740374.30999999493</v>
      </c>
      <c r="AD9" s="63">
        <f>'[1]Lac Vieux'!Q7</f>
        <v>683895.30999999493</v>
      </c>
      <c r="AE9" s="64">
        <f>'[1]Lac Vieux'!V7</f>
        <v>109423.24800000001</v>
      </c>
      <c r="AF9" s="19">
        <f>'[1]Little River Band of Ottawa Ind'!L7</f>
        <v>9669864.1599999852</v>
      </c>
      <c r="AG9" s="20">
        <f>'[1]Little River Band of Ottawa Ind'!Q7</f>
        <v>8702877.7399999853</v>
      </c>
      <c r="AH9" s="21">
        <f>'[1]Little River Band of Ottawa Ind'!V7</f>
        <v>1949444.6160000002</v>
      </c>
      <c r="AI9" s="19">
        <f>'[1]Little Traverse Bay Band of Oda'!L7</f>
        <v>2606887.6700000018</v>
      </c>
      <c r="AJ9" s="20">
        <f>'[1]Little Traverse Bay Band of Oda'!Q7</f>
        <v>2346198.910000002</v>
      </c>
      <c r="AK9" s="21">
        <f>'[1]Little Traverse Bay Band of Oda'!V7</f>
        <v>412931.00800000003</v>
      </c>
      <c r="AL9" s="19">
        <f>'[1]Pokagon Band of Potawatomi Ind'!L7</f>
        <v>2774405.3599999882</v>
      </c>
      <c r="AM9" s="20">
        <f>'[1]Pokagon Band of Potawatomi Ind'!Q7</f>
        <v>2496964.8199999882</v>
      </c>
      <c r="AN9" s="21">
        <f>'[1]Pokagon Band of Potawatomi Ind'!V7</f>
        <v>439465.80800000002</v>
      </c>
      <c r="AO9" s="19">
        <f>'[1]Soaring Eagle Gaming'!L7</f>
        <v>0</v>
      </c>
      <c r="AP9" s="20">
        <f>'[1]Soaring Eagle Gaming'!Q7</f>
        <v>0</v>
      </c>
      <c r="AQ9" s="21">
        <f>'[1]Soaring Eagle Gaming'!V7</f>
        <v>0</v>
      </c>
      <c r="AR9" s="19">
        <f>'[1]Sault Ste. Marie Tribe of Chipp'!L7</f>
        <v>4891807.9199999869</v>
      </c>
      <c r="AS9" s="20">
        <f>'[1]Sault Ste. Marie Tribe of Chipp'!Q7</f>
        <v>4402627.1199999871</v>
      </c>
      <c r="AT9" s="21">
        <f>'[1]Sault Ste. Marie Tribe of Chipp'!V7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thickBot="1" x14ac:dyDescent="0.35">
      <c r="A10" s="34" t="s">
        <v>40</v>
      </c>
      <c r="B10" s="15">
        <f>'[1]MGM Grand Detroit'!L8</f>
        <v>49983301.480000019</v>
      </c>
      <c r="C10" s="16">
        <f>'[1]MGM Grand Detroit'!Q8</f>
        <v>44984971.330000021</v>
      </c>
      <c r="D10" s="17">
        <f>'[1]MGM Grand Detroit'!V8</f>
        <v>8817054.3790000007</v>
      </c>
      <c r="E10" s="15">
        <f>'[1]MotorCity Casino'!L8</f>
        <v>21027925.309999999</v>
      </c>
      <c r="F10" s="18">
        <f>'[1]MotorCity Casino'!Q8</f>
        <v>18925132.779999997</v>
      </c>
      <c r="G10" s="17">
        <f>'[1]MotorCity Casino'!V8</f>
        <v>3709326.0259999996</v>
      </c>
      <c r="H10" s="15">
        <f>[1]Greektown_Penn!L8</f>
        <v>5201136.1099999845</v>
      </c>
      <c r="I10" s="18">
        <f>[1]Greektown_Penn!Q8</f>
        <v>4681022.4999999842</v>
      </c>
      <c r="J10" s="17">
        <f>[1]Greektown_Penn!V8</f>
        <v>917480.40999999992</v>
      </c>
      <c r="K10" s="15">
        <f>'[1]Bay Mills Indian Community'!L8</f>
        <v>19412955.309999943</v>
      </c>
      <c r="L10" s="16">
        <f>'[1]Bay Mills Indian Community'!Q8</f>
        <v>17471659.779999942</v>
      </c>
      <c r="M10" s="17">
        <f>'[1]Bay Mills Indian Community'!V8</f>
        <v>3913651.7920000004</v>
      </c>
      <c r="N10" s="15">
        <f>[1]FireKeepers!$L8</f>
        <v>1347793.9799999967</v>
      </c>
      <c r="O10" s="18">
        <f>[1]FireKeepers!$Q8</f>
        <v>1213014.5799999968</v>
      </c>
      <c r="P10" s="17">
        <f>[1]FireKeepers!$V8</f>
        <v>197340.92</v>
      </c>
      <c r="Q10" s="15">
        <f>'[1]Grnd Traverse Band of Otta &amp; Ch'!$L8</f>
        <v>5860151.3199999928</v>
      </c>
      <c r="R10" s="18">
        <f>'[1]Grnd Traverse Band of Otta &amp; Ch'!$Q8</f>
        <v>5274136.189999993</v>
      </c>
      <c r="S10" s="17">
        <f>'[1]Grnd Traverse Band of Otta &amp; Ch'!$V8</f>
        <v>1181406.504</v>
      </c>
      <c r="T10" s="15">
        <f>'[1]Gun Lake Band'!L8</f>
        <v>2013155.9100000039</v>
      </c>
      <c r="U10" s="18">
        <f>'[1]Gun Lake Band'!Q8</f>
        <v>1811840.3200000038</v>
      </c>
      <c r="V10" s="17">
        <f>'[1]Gun Lake Band'!V8</f>
        <v>320846.35200000001</v>
      </c>
      <c r="W10" s="15">
        <f>'[1]Hannahville Indian Community'!L8</f>
        <v>925870.54000000283</v>
      </c>
      <c r="X10" s="18">
        <f>'[1]Hannahville Indian Community'!Q8</f>
        <v>910757.72000000288</v>
      </c>
      <c r="Y10" s="17">
        <f>'[1]Hannahville Indian Community'!V8</f>
        <v>145721.23200000002</v>
      </c>
      <c r="Z10" s="15">
        <f>'[1]Keweenaw Bay Indian Community'!L8</f>
        <v>6234208.6700000167</v>
      </c>
      <c r="AA10" s="18">
        <f>'[1]Keweenaw Bay Indian Community'!Q8</f>
        <v>5610787.8100000164</v>
      </c>
      <c r="AB10" s="17">
        <f>'[1]Keweenaw Bay Indian Community'!V8</f>
        <v>1256816.4720000001</v>
      </c>
      <c r="AC10" s="62">
        <f>'[1]Lac Vieux'!L8</f>
        <v>986290.28999999911</v>
      </c>
      <c r="AD10" s="63">
        <f>'[1]Lac Vieux'!Q8</f>
        <v>926245.28999999911</v>
      </c>
      <c r="AE10" s="64">
        <f>'[1]Lac Vieux'!V8</f>
        <v>148199.24799999999</v>
      </c>
      <c r="AF10" s="19">
        <f>'[1]Little River Band of Ottawa Ind'!L8</f>
        <v>8867541.1999999844</v>
      </c>
      <c r="AG10" s="20">
        <f>'[1]Little River Band of Ottawa Ind'!Q8</f>
        <v>7980787.0799999842</v>
      </c>
      <c r="AH10" s="21">
        <f>'[1]Little River Band of Ottawa Ind'!V8</f>
        <v>1787696.304</v>
      </c>
      <c r="AI10" s="19">
        <f>'[1]Little Traverse Bay Band of Oda'!L8</f>
        <v>2706535.7699999958</v>
      </c>
      <c r="AJ10" s="20">
        <f>'[1]Little Traverse Bay Band of Oda'!Q8</f>
        <v>2435882.1899999958</v>
      </c>
      <c r="AK10" s="21">
        <f>'[1]Little Traverse Bay Band of Oda'!V8</f>
        <v>459866.94400000008</v>
      </c>
      <c r="AL10" s="19">
        <f>'[1]Pokagon Band of Potawatomi Ind'!L8</f>
        <v>3070582.9400000027</v>
      </c>
      <c r="AM10" s="20">
        <f>'[1]Pokagon Band of Potawatomi Ind'!Q8</f>
        <v>2763524.6500000027</v>
      </c>
      <c r="AN10" s="21">
        <f>'[1]Pokagon Band of Potawatomi Ind'!V8</f>
        <v>509923.95999999996</v>
      </c>
      <c r="AO10" s="19">
        <f>'[1]Soaring Eagle Gaming'!L8</f>
        <v>398111.34999999963</v>
      </c>
      <c r="AP10" s="20">
        <f>'[1]Soaring Eagle Gaming'!Q8</f>
        <v>358300.20999999961</v>
      </c>
      <c r="AQ10" s="21">
        <f>'[1]Soaring Eagle Gaming'!V8</f>
        <v>57328.031999999999</v>
      </c>
      <c r="AR10" s="19">
        <f>'[1]Sault Ste. Marie Tribe of Chipp'!L8</f>
        <v>4402451.6799999923</v>
      </c>
      <c r="AS10" s="20">
        <f>'[1]Sault Ste. Marie Tribe of Chipp'!Q8</f>
        <v>3962206.5199999921</v>
      </c>
      <c r="AT10" s="21">
        <f>'[1]Sault Ste. Marie Tribe of Chipp'!V8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ht="13.8" x14ac:dyDescent="0.3">
      <c r="A11" s="34" t="s">
        <v>41</v>
      </c>
      <c r="B11" s="15">
        <f>'[1]MGM Grand Detroit'!L9</f>
        <v>49238654.070000172</v>
      </c>
      <c r="C11" s="16">
        <f>'[1]MGM Grand Detroit'!Q9</f>
        <v>44314788.660000175</v>
      </c>
      <c r="D11" s="17">
        <f>'[1]MGM Grand Detroit'!V9</f>
        <v>8685698.5810000002</v>
      </c>
      <c r="E11" s="15">
        <f>'[1]MotorCity Casino'!L9</f>
        <v>20076405.609999999</v>
      </c>
      <c r="F11" s="18">
        <f>'[1]MotorCity Casino'!Q9</f>
        <v>18068765.039999999</v>
      </c>
      <c r="G11" s="17">
        <f>'[1]MotorCity Casino'!V9</f>
        <v>3541477.9469999997</v>
      </c>
      <c r="H11" s="15">
        <f>[1]Greektown_Penn!L9</f>
        <v>3815014.3400000036</v>
      </c>
      <c r="I11" s="18">
        <f>[1]Greektown_Penn!Q9</f>
        <v>3433512.9000000036</v>
      </c>
      <c r="J11" s="17">
        <f>[1]Greektown_Penn!V9</f>
        <v>672968.527</v>
      </c>
      <c r="K11" s="15">
        <f>'[1]Bay Mills Indian Community'!L9</f>
        <v>17827597.789999962</v>
      </c>
      <c r="L11" s="16">
        <f>'[1]Bay Mills Indian Community'!Q9</f>
        <v>16047839.009999963</v>
      </c>
      <c r="M11" s="17">
        <f>'[1]Bay Mills Indian Community'!V9</f>
        <v>3594715.9360000002</v>
      </c>
      <c r="N11" s="15">
        <f>[1]FireKeepers!$L9</f>
        <v>1436948.0700000003</v>
      </c>
      <c r="O11" s="18">
        <f>[1]FireKeepers!$Q9</f>
        <v>1293253.2600000002</v>
      </c>
      <c r="P11" s="17">
        <f>[1]FireKeepers!$V9</f>
        <v>227612.576</v>
      </c>
      <c r="Q11" s="15">
        <f>'[1]Grnd Traverse Band of Otta &amp; Ch'!$L9</f>
        <v>6465549.4300000072</v>
      </c>
      <c r="R11" s="18">
        <f>'[1]Grnd Traverse Band of Otta &amp; Ch'!$Q9</f>
        <v>5818994.480000007</v>
      </c>
      <c r="S11" s="17">
        <f>'[1]Grnd Traverse Band of Otta &amp; Ch'!$V9</f>
        <v>1303454.7680000002</v>
      </c>
      <c r="T11" s="15">
        <f>'[1]Gun Lake Band'!L9</f>
        <v>1727615.7199999988</v>
      </c>
      <c r="U11" s="18">
        <f>'[1]Gun Lake Band'!Q9</f>
        <v>1554854.1499999987</v>
      </c>
      <c r="V11" s="17">
        <f>'[1]Gun Lake Band'!V9</f>
        <v>298532</v>
      </c>
      <c r="W11" s="15">
        <f>'[1]Hannahville Indian Community'!L9</f>
        <v>592700.3200000003</v>
      </c>
      <c r="X11" s="18">
        <f>'[1]Hannahville Indian Community'!Q9</f>
        <v>580321.97000000032</v>
      </c>
      <c r="Y11" s="17">
        <f>'[1]Hannahville Indian Community'!V9</f>
        <v>95992.584000000003</v>
      </c>
      <c r="Z11" s="15">
        <f>'[1]Keweenaw Bay Indian Community'!L9</f>
        <v>6154353.6299999952</v>
      </c>
      <c r="AA11" s="18">
        <f>'[1]Keweenaw Bay Indian Community'!Q9</f>
        <v>5538918.2699999949</v>
      </c>
      <c r="AB11" s="17">
        <f>'[1]Keweenaw Bay Indian Community'!V9</f>
        <v>1240717.6960000002</v>
      </c>
      <c r="AC11" s="62">
        <f>'[1]Lac Vieux'!L9</f>
        <v>408678.9299999997</v>
      </c>
      <c r="AD11" s="63">
        <f>'[1]Lac Vieux'!Q9</f>
        <v>366612.9299999997</v>
      </c>
      <c r="AE11" s="64">
        <f>'[1]Lac Vieux'!V9</f>
        <v>58658.072</v>
      </c>
      <c r="AF11" s="19">
        <f>'[1]Little River Band of Ottawa Ind'!L9</f>
        <v>8855135.4000000209</v>
      </c>
      <c r="AG11" s="20">
        <f>'[1]Little River Band of Ottawa Ind'!Q9</f>
        <v>7969621.8600000208</v>
      </c>
      <c r="AH11" s="21">
        <f>'[1]Little River Band of Ottawa Ind'!V9</f>
        <v>1785195.2960000001</v>
      </c>
      <c r="AI11" s="19">
        <f>'[1]Little Traverse Bay Band of Oda'!L9</f>
        <v>2462715.5400000066</v>
      </c>
      <c r="AJ11" s="20">
        <f>'[1]Little Traverse Bay Band of Oda'!Q9</f>
        <v>2216443.9900000067</v>
      </c>
      <c r="AK11" s="21">
        <f>'[1]Little Traverse Bay Band of Oda'!V9</f>
        <v>462786.81600000005</v>
      </c>
      <c r="AL11" s="19">
        <f>'[1]Pokagon Band of Potawatomi Ind'!L9</f>
        <v>2818059.5500000119</v>
      </c>
      <c r="AM11" s="20">
        <f>'[1]Pokagon Band of Potawatomi Ind'!Q9</f>
        <v>2536253.590000012</v>
      </c>
      <c r="AN11" s="21">
        <f>'[1]Pokagon Band of Potawatomi Ind'!V9</f>
        <v>519208.04800000007</v>
      </c>
      <c r="AO11" s="19">
        <f>'[1]Soaring Eagle Gaming'!L9</f>
        <v>1368148.1600000039</v>
      </c>
      <c r="AP11" s="20">
        <f>'[1]Soaring Eagle Gaming'!Q9</f>
        <v>1231333.3500000038</v>
      </c>
      <c r="AQ11" s="21">
        <f>'[1]Soaring Eagle Gaming'!V9</f>
        <v>197013.33600000001</v>
      </c>
      <c r="AR11" s="19">
        <f>'[1]Sault Ste. Marie Tribe of Chipp'!L9</f>
        <v>4137926.9200000167</v>
      </c>
      <c r="AS11" s="20">
        <f>'[1]Sault Ste. Marie Tribe of Chipp'!Q9</f>
        <v>3724134.2200000165</v>
      </c>
      <c r="AT11" s="21">
        <f>'[1]Sault Ste. Marie Tribe of Chipp'!V9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ht="13.8" x14ac:dyDescent="0.3">
      <c r="A12" s="34" t="s">
        <v>42</v>
      </c>
      <c r="B12" s="15"/>
      <c r="C12" s="16"/>
      <c r="D12" s="17"/>
      <c r="E12" s="15"/>
      <c r="F12" s="18"/>
      <c r="G12" s="17"/>
      <c r="H12" s="15"/>
      <c r="I12" s="18"/>
      <c r="J12" s="17"/>
      <c r="K12" s="15"/>
      <c r="L12" s="16"/>
      <c r="M12" s="17"/>
      <c r="N12" s="15"/>
      <c r="O12" s="18"/>
      <c r="P12" s="17"/>
      <c r="Q12" s="15"/>
      <c r="R12" s="18"/>
      <c r="S12" s="17"/>
      <c r="T12" s="15"/>
      <c r="U12" s="18"/>
      <c r="V12" s="17"/>
      <c r="W12" s="15"/>
      <c r="X12" s="18"/>
      <c r="Y12" s="17"/>
      <c r="Z12" s="15"/>
      <c r="AA12" s="18"/>
      <c r="AB12" s="17"/>
      <c r="AC12" s="1"/>
      <c r="AD12" s="2"/>
      <c r="AE12" s="3"/>
      <c r="AF12" s="19"/>
      <c r="AG12" s="20"/>
      <c r="AH12" s="21"/>
      <c r="AI12" s="19"/>
      <c r="AJ12" s="20"/>
      <c r="AK12" s="21"/>
      <c r="AL12" s="19"/>
      <c r="AM12" s="20"/>
      <c r="AN12" s="21"/>
      <c r="AO12" s="19"/>
      <c r="AP12" s="20"/>
      <c r="AQ12" s="21"/>
      <c r="AR12" s="19"/>
      <c r="AS12" s="20"/>
      <c r="AT12" s="21"/>
      <c r="AU12" s="22"/>
      <c r="AV12" s="22"/>
      <c r="AW12" s="65"/>
      <c r="AX12" s="51"/>
      <c r="AY12" s="52"/>
    </row>
    <row r="13" spans="1:51" s="27" customFormat="1" ht="13.8" x14ac:dyDescent="0.3">
      <c r="A13" s="34" t="s">
        <v>43</v>
      </c>
      <c r="B13" s="15"/>
      <c r="C13" s="16"/>
      <c r="D13" s="17"/>
      <c r="E13" s="15"/>
      <c r="F13" s="18"/>
      <c r="G13" s="17"/>
      <c r="H13" s="15"/>
      <c r="I13" s="18"/>
      <c r="J13" s="17"/>
      <c r="K13" s="15"/>
      <c r="L13" s="16"/>
      <c r="M13" s="17"/>
      <c r="N13" s="15"/>
      <c r="O13" s="18"/>
      <c r="P13" s="17"/>
      <c r="Q13" s="15"/>
      <c r="R13" s="18"/>
      <c r="S13" s="17"/>
      <c r="T13" s="15"/>
      <c r="U13" s="18"/>
      <c r="V13" s="17"/>
      <c r="W13" s="15"/>
      <c r="X13" s="18"/>
      <c r="Y13" s="17"/>
      <c r="Z13" s="15"/>
      <c r="AA13" s="18"/>
      <c r="AB13" s="17"/>
      <c r="AC13" s="1"/>
      <c r="AD13" s="2"/>
      <c r="AE13" s="3"/>
      <c r="AF13" s="19"/>
      <c r="AG13" s="20"/>
      <c r="AH13" s="21"/>
      <c r="AI13" s="19"/>
      <c r="AJ13" s="20"/>
      <c r="AK13" s="21"/>
      <c r="AL13" s="19"/>
      <c r="AM13" s="20"/>
      <c r="AN13" s="21"/>
      <c r="AO13" s="19"/>
      <c r="AP13" s="20"/>
      <c r="AQ13" s="21"/>
      <c r="AR13" s="19"/>
      <c r="AS13" s="20"/>
      <c r="AT13" s="21"/>
      <c r="AU13" s="22"/>
      <c r="AV13" s="22"/>
      <c r="AW13" s="65"/>
      <c r="AX13" s="51"/>
      <c r="AY13" s="52"/>
    </row>
    <row r="14" spans="1:51" s="27" customFormat="1" ht="13.8" x14ac:dyDescent="0.3">
      <c r="A14" s="34" t="s">
        <v>44</v>
      </c>
      <c r="B14" s="15"/>
      <c r="C14" s="16"/>
      <c r="D14" s="17"/>
      <c r="E14" s="15"/>
      <c r="F14" s="18"/>
      <c r="G14" s="17"/>
      <c r="H14" s="15"/>
      <c r="I14" s="18"/>
      <c r="J14" s="17"/>
      <c r="K14" s="15"/>
      <c r="L14" s="16"/>
      <c r="M14" s="17"/>
      <c r="N14" s="15"/>
      <c r="O14" s="18"/>
      <c r="P14" s="17"/>
      <c r="Q14" s="15"/>
      <c r="R14" s="18"/>
      <c r="S14" s="17"/>
      <c r="T14" s="15"/>
      <c r="U14" s="18"/>
      <c r="V14" s="17"/>
      <c r="W14" s="15"/>
      <c r="X14" s="18"/>
      <c r="Y14" s="17"/>
      <c r="Z14" s="15"/>
      <c r="AA14" s="18"/>
      <c r="AB14" s="17"/>
      <c r="AC14" s="1"/>
      <c r="AD14" s="2"/>
      <c r="AE14" s="3"/>
      <c r="AF14" s="19"/>
      <c r="AG14" s="20"/>
      <c r="AH14" s="21"/>
      <c r="AI14" s="19"/>
      <c r="AJ14" s="20"/>
      <c r="AK14" s="21"/>
      <c r="AL14" s="19"/>
      <c r="AM14" s="20"/>
      <c r="AN14" s="21"/>
      <c r="AO14" s="19"/>
      <c r="AP14" s="20"/>
      <c r="AQ14" s="21"/>
      <c r="AR14" s="19"/>
      <c r="AS14" s="20"/>
      <c r="AT14" s="21"/>
      <c r="AU14" s="22"/>
      <c r="AV14" s="22"/>
      <c r="AW14" s="65"/>
      <c r="AX14" s="51"/>
      <c r="AY14" s="52"/>
    </row>
    <row r="15" spans="1:51" s="27" customFormat="1" ht="13.8" x14ac:dyDescent="0.3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22"/>
      <c r="AV15" s="22"/>
      <c r="AW15" s="65"/>
      <c r="AX15" s="51"/>
      <c r="AY15" s="52"/>
    </row>
    <row r="16" spans="1:51" s="27" customFormat="1" ht="13.8" x14ac:dyDescent="0.3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22"/>
      <c r="AV16" s="22"/>
      <c r="AW16" s="65"/>
      <c r="AX16" s="51"/>
      <c r="AY16" s="52"/>
    </row>
    <row r="17" spans="1:68" s="27" customFormat="1" ht="13.8" x14ac:dyDescent="0.3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20"/>
      <c r="AT17" s="21"/>
      <c r="AU17" s="22"/>
      <c r="AV17" s="22"/>
      <c r="AW17" s="65"/>
      <c r="AX17" s="51"/>
      <c r="AY17" s="52"/>
    </row>
    <row r="18" spans="1:68" s="27" customFormat="1" thickBot="1" x14ac:dyDescent="0.3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thickBot="1" x14ac:dyDescent="0.35">
      <c r="A19" s="35" t="s">
        <v>49</v>
      </c>
      <c r="B19" s="12">
        <f t="shared" ref="B19:AY19" si="16">SUM(B7:B18)</f>
        <v>237884618.36000013</v>
      </c>
      <c r="C19" s="13">
        <f t="shared" ref="C19" si="17">SUM(C7:C18)</f>
        <v>214096156.52000013</v>
      </c>
      <c r="D19" s="4">
        <f t="shared" si="16"/>
        <v>41486846.681000002</v>
      </c>
      <c r="E19" s="12">
        <f t="shared" si="16"/>
        <v>100694775.76999994</v>
      </c>
      <c r="F19" s="14">
        <f t="shared" ref="F19" si="18">SUM(F7:F18)</f>
        <v>90625298.189999938</v>
      </c>
      <c r="G19" s="4">
        <f t="shared" si="16"/>
        <v>17286558.443</v>
      </c>
      <c r="H19" s="12">
        <f t="shared" si="16"/>
        <v>22746701.24999997</v>
      </c>
      <c r="I19" s="14">
        <f t="shared" ref="I19" si="19">SUM(I7:I18)</f>
        <v>20472031.119999968</v>
      </c>
      <c r="J19" s="4">
        <f t="shared" si="16"/>
        <v>3536518.0969999991</v>
      </c>
      <c r="K19" s="12">
        <f t="shared" si="16"/>
        <v>98196941.159999967</v>
      </c>
      <c r="L19" s="13">
        <f t="shared" ref="L19" si="20">SUM(L7:L18)</f>
        <v>88380248.039999962</v>
      </c>
      <c r="M19" s="4">
        <f t="shared" si="16"/>
        <v>19253175.560000002</v>
      </c>
      <c r="N19" s="12">
        <f t="shared" ref="N19:P19" si="21">SUM(N7:N18)</f>
        <v>6107683.1499999985</v>
      </c>
      <c r="O19" s="14">
        <f t="shared" si="21"/>
        <v>5496914.8299999982</v>
      </c>
      <c r="P19" s="4">
        <f t="shared" si="21"/>
        <v>903457.01600000006</v>
      </c>
      <c r="Q19" s="12">
        <f t="shared" si="16"/>
        <v>25750298.160000056</v>
      </c>
      <c r="R19" s="14">
        <f t="shared" ref="R19" si="22">SUM(R7:R18)</f>
        <v>23175268.340000056</v>
      </c>
      <c r="S19" s="4">
        <f t="shared" si="16"/>
        <v>4647260.1040000003</v>
      </c>
      <c r="T19" s="12">
        <f t="shared" ref="T19:V19" si="23">SUM(T7:T18)</f>
        <v>10752786.100000001</v>
      </c>
      <c r="U19" s="14">
        <f t="shared" si="23"/>
        <v>9677507.4900000021</v>
      </c>
      <c r="V19" s="4">
        <f t="shared" si="23"/>
        <v>1666081.4480000001</v>
      </c>
      <c r="W19" s="12">
        <f t="shared" si="16"/>
        <v>4416475.3499999978</v>
      </c>
      <c r="X19" s="14">
        <f t="shared" ref="X19" si="24">SUM(X7:X18)</f>
        <v>4196316.6699999981</v>
      </c>
      <c r="Y19" s="4">
        <f t="shared" si="16"/>
        <v>674551.72800000012</v>
      </c>
      <c r="Z19" s="12">
        <f t="shared" si="16"/>
        <v>30119590.219999999</v>
      </c>
      <c r="AA19" s="14">
        <f t="shared" ref="AA19" si="25">SUM(AA7:AA18)</f>
        <v>27107631.210000001</v>
      </c>
      <c r="AB19" s="4">
        <f t="shared" si="16"/>
        <v>5528109.3920000009</v>
      </c>
      <c r="AC19" s="12">
        <f t="shared" ref="AC19:AE19" si="26">SUM(AC7:AC18)</f>
        <v>3541229.2199999951</v>
      </c>
      <c r="AD19" s="14">
        <f t="shared" si="26"/>
        <v>3316632.2199999951</v>
      </c>
      <c r="AE19" s="4">
        <f t="shared" si="26"/>
        <v>530661.16</v>
      </c>
      <c r="AF19" s="12">
        <f t="shared" si="16"/>
        <v>43489500.199999988</v>
      </c>
      <c r="AG19" s="14">
        <f t="shared" ref="AG19" si="27">SUM(AG7:AG18)</f>
        <v>39140550.179999992</v>
      </c>
      <c r="AH19" s="4">
        <f t="shared" si="16"/>
        <v>8223483.2400000002</v>
      </c>
      <c r="AI19" s="12">
        <f t="shared" si="16"/>
        <v>13514915.530000001</v>
      </c>
      <c r="AJ19" s="14">
        <f t="shared" ref="AJ19" si="28">SUM(AJ7:AJ18)</f>
        <v>12163423.98</v>
      </c>
      <c r="AK19" s="4">
        <f t="shared" si="16"/>
        <v>2180606.9760000003</v>
      </c>
      <c r="AL19" s="12">
        <f t="shared" ref="AL19:AN19" si="29">SUM(AL7:AL18)</f>
        <v>13341922.050000004</v>
      </c>
      <c r="AM19" s="14">
        <f t="shared" si="29"/>
        <v>12007729.840000004</v>
      </c>
      <c r="AN19" s="4">
        <f t="shared" si="29"/>
        <v>2145731.4879999999</v>
      </c>
      <c r="AO19" s="12">
        <f t="shared" ref="AO19" si="30">SUM(AO7:AO18)</f>
        <v>1766259.5100000035</v>
      </c>
      <c r="AP19" s="14">
        <f t="shared" ref="AP19" si="31">SUM(AP7:AP18)</f>
        <v>1589633.5600000033</v>
      </c>
      <c r="AQ19" s="4">
        <f t="shared" ref="AQ19" si="32">SUM(AQ7:AQ18)</f>
        <v>254341.36800000002</v>
      </c>
      <c r="AR19" s="12">
        <f t="shared" si="16"/>
        <v>23192898.359999999</v>
      </c>
      <c r="AS19" s="14">
        <f t="shared" ref="AS19" si="33">SUM(AS7:AS18)</f>
        <v>20873608.52</v>
      </c>
      <c r="AT19" s="4">
        <f t="shared" si="16"/>
        <v>4131688.3040000005</v>
      </c>
      <c r="AU19" s="12">
        <f>SUM(AU7:AU18)</f>
        <v>635516594.3900001</v>
      </c>
      <c r="AV19" s="13">
        <f t="shared" ref="AV19" si="34">SUM(AV7:AV18)</f>
        <v>572318950.71000004</v>
      </c>
      <c r="AW19" s="4">
        <f t="shared" si="16"/>
        <v>112449071.00499998</v>
      </c>
      <c r="AX19" s="48">
        <f t="shared" ref="AX19" si="35">SUM(AX7:AX18)</f>
        <v>30769171.381875001</v>
      </c>
      <c r="AY19" s="48">
        <f t="shared" si="16"/>
        <v>12534786.945999999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113" t="s">
        <v>52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x14ac:dyDescent="0.3">
      <c r="A22" s="45"/>
      <c r="B22" s="32" t="s">
        <v>64</v>
      </c>
      <c r="C22" s="113" t="s">
        <v>65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30"/>
      <c r="BO22" s="46"/>
      <c r="BP22" s="39"/>
    </row>
    <row r="23" spans="1:68" ht="15" thickBot="1" x14ac:dyDescent="0.35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0"/>
      <c r="AY23" s="61"/>
      <c r="AZ23" s="43"/>
    </row>
    <row r="24" spans="1:68" x14ac:dyDescent="0.3">
      <c r="AX24" s="42"/>
      <c r="AY24" s="42"/>
    </row>
    <row r="26" spans="1:68" ht="15.75" customHeight="1" x14ac:dyDescent="0.3"/>
    <row r="27" spans="1:68" ht="15.75" customHeight="1" x14ac:dyDescent="0.3"/>
  </sheetData>
  <sheetProtection algorithmName="SHA-512" hashValue="b+f4hGtNj4vuW/Bwg3VQIe5uwKHpJeCrfDmfXa10Nct2xhpE18rqIIWhCYySUekHovV5F9w5gjPKUoXLzdjqIQ==" saltValue="YlcW+/GXI0czWfd/XS7YCA==" spinCount="100000" sheet="1" selectLockedCells="1" selectUnlockedCells="1"/>
  <mergeCells count="68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2:W22"/>
    <mergeCell ref="T5:V5"/>
    <mergeCell ref="W5:Y5"/>
    <mergeCell ref="Z5:AB5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68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57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57</v>
      </c>
      <c r="AM1" s="70"/>
      <c r="AN1" s="70"/>
      <c r="AO1" s="70"/>
      <c r="AP1" s="70"/>
      <c r="AQ1" s="70"/>
      <c r="AR1" s="70"/>
      <c r="AS1" s="70"/>
      <c r="AT1" s="70"/>
      <c r="AU1" s="70"/>
      <c r="AV1" s="71"/>
    </row>
    <row r="2" spans="1:48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86" t="s">
        <v>9</v>
      </c>
      <c r="AP2" s="86"/>
      <c r="AQ2" s="87"/>
      <c r="AR2" s="88" t="s">
        <v>10</v>
      </c>
      <c r="AS2" s="89"/>
      <c r="AT2" s="90"/>
      <c r="AU2" s="97" t="s">
        <v>63</v>
      </c>
      <c r="AV2" s="97" t="s">
        <v>70</v>
      </c>
    </row>
    <row r="3" spans="1:48" s="29" customFormat="1" ht="15.75" hidden="1" customHeight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86" t="s">
        <v>20</v>
      </c>
      <c r="AP3" s="86"/>
      <c r="AQ3" s="87"/>
      <c r="AR3" s="91"/>
      <c r="AS3" s="92"/>
      <c r="AT3" s="93"/>
      <c r="AU3" s="98"/>
      <c r="AV3" s="98"/>
    </row>
    <row r="4" spans="1:48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86" t="s">
        <v>31</v>
      </c>
      <c r="AP4" s="86"/>
      <c r="AQ4" s="87"/>
      <c r="AR4" s="91"/>
      <c r="AS4" s="92"/>
      <c r="AT4" s="93"/>
      <c r="AU4" s="98"/>
      <c r="AV4" s="98"/>
    </row>
    <row r="5" spans="1:48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 t="s">
        <v>79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05">
        <v>44218</v>
      </c>
      <c r="AP5" s="106"/>
      <c r="AQ5" s="107"/>
      <c r="AR5" s="94"/>
      <c r="AS5" s="95"/>
      <c r="AT5" s="96"/>
      <c r="AU5" s="99"/>
      <c r="AV5" s="99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113" t="s">
        <v>58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113" t="s">
        <v>52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113" t="s">
        <v>78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113" t="s">
        <v>65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2022-05-12T19:04:59Z</cp:lastPrinted>
  <dcterms:created xsi:type="dcterms:W3CDTF">2021-02-04T16:05:40Z</dcterms:created>
  <dcterms:modified xsi:type="dcterms:W3CDTF">2022-06-15T20:19:45Z</dcterms:modified>
</cp:coreProperties>
</file>