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9F86CCCB-4AF3-4ADC-B20D-AF7EFF980F02}" xr6:coauthVersionLast="47" xr6:coauthVersionMax="47" xr10:uidLastSave="{00000000-0000-0000-0000-000000000000}"/>
  <workbookProtection workbookAlgorithmName="SHA-512" workbookHashValue="ku3BSuoXh7qnXOwQklMHdvZrRdQ5+ARjLYTqq/DDytsb9GMGOx522Fifx4KAfDeiUcL95i8gseJaokb9cKv3DQ==" workbookSaltValue="Umo9loMo6UIRcwkC+2IZcw==" workbookSpinCount="100000" lockStructure="1"/>
  <bookViews>
    <workbookView xWindow="-120" yWindow="-120" windowWidth="25440" windowHeight="15390" xr2:uid="{17D4D1A9-AED2-4BF1-8948-6372A664948E}"/>
  </bookViews>
  <sheets>
    <sheet name="2022" sheetId="4" r:id="rId1"/>
    <sheet name="2021" sheetId="3" r:id="rId2"/>
  </sheets>
  <externalReferences>
    <externalReference r:id="rId3"/>
  </externalReferences>
  <definedNames>
    <definedName name="_xlnm.Print_Area" localSheetId="1">'2021'!$A$1:$U$19</definedName>
    <definedName name="_xlnm.Print_Area" localSheetId="0">'2022'!$A$1:$U$19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B6" i="4"/>
  <c r="C6" i="4"/>
  <c r="D6" i="4"/>
  <c r="F6" i="4"/>
  <c r="H6" i="4"/>
  <c r="J6" i="4"/>
  <c r="L6" i="4"/>
  <c r="N6" i="4"/>
  <c r="P6" i="4"/>
  <c r="R6" i="4"/>
  <c r="T6" i="4"/>
  <c r="V6" i="4"/>
  <c r="E6" i="4"/>
  <c r="G6" i="4"/>
  <c r="I6" i="4"/>
  <c r="K6" i="4"/>
  <c r="M6" i="4"/>
  <c r="O6" i="4"/>
  <c r="Q6" i="4"/>
  <c r="S6" i="4"/>
  <c r="U6" i="4"/>
  <c r="W6" i="4"/>
  <c r="L4" i="4"/>
  <c r="L5" i="4"/>
  <c r="L16" i="4"/>
  <c r="B4" i="4"/>
  <c r="D4" i="4"/>
  <c r="F4" i="4"/>
  <c r="H4" i="4"/>
  <c r="J4" i="4"/>
  <c r="N4" i="4"/>
  <c r="P4" i="4"/>
  <c r="R4" i="4"/>
  <c r="T4" i="4"/>
  <c r="V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S16" i="4"/>
  <c r="R16" i="4"/>
  <c r="Q4" i="4"/>
  <c r="O4" i="4"/>
  <c r="O16" i="4"/>
  <c r="N16" i="4"/>
  <c r="M4" i="4"/>
  <c r="K4" i="4"/>
  <c r="J16" i="4"/>
  <c r="I4" i="4"/>
  <c r="G4" i="4"/>
  <c r="E4" i="4"/>
  <c r="C4" i="4"/>
  <c r="C16" i="4"/>
  <c r="B16" i="4"/>
  <c r="P16" i="4"/>
  <c r="K16" i="4"/>
  <c r="G16" i="4"/>
  <c r="F16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W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W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W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W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W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W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W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W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W5" i="3"/>
  <c r="B5" i="3"/>
  <c r="U4" i="3"/>
  <c r="U16" i="3"/>
  <c r="T4" i="3"/>
  <c r="T16" i="3"/>
  <c r="S4" i="3"/>
  <c r="S16" i="3"/>
  <c r="R4" i="3"/>
  <c r="R16" i="3"/>
  <c r="Q4" i="3"/>
  <c r="Q16" i="3"/>
  <c r="P4" i="3"/>
  <c r="P16" i="3"/>
  <c r="O4" i="3"/>
  <c r="O16" i="3"/>
  <c r="N4" i="3"/>
  <c r="N16" i="3"/>
  <c r="M4" i="3"/>
  <c r="M16" i="3"/>
  <c r="L4" i="3"/>
  <c r="L16" i="3"/>
  <c r="K4" i="3"/>
  <c r="K16" i="3"/>
  <c r="J4" i="3"/>
  <c r="J16" i="3"/>
  <c r="I4" i="3"/>
  <c r="I16" i="3"/>
  <c r="H4" i="3"/>
  <c r="H16" i="3"/>
  <c r="G4" i="3"/>
  <c r="G16" i="3"/>
  <c r="F4" i="3"/>
  <c r="F16" i="3"/>
  <c r="E4" i="3"/>
  <c r="E16" i="3"/>
  <c r="D4" i="3"/>
  <c r="D16" i="3"/>
  <c r="C4" i="3"/>
  <c r="C16" i="3"/>
  <c r="B4" i="3"/>
  <c r="B16" i="3"/>
  <c r="V3" i="3"/>
  <c r="E3" i="3"/>
  <c r="G3" i="3"/>
  <c r="I3" i="3"/>
  <c r="K3" i="3"/>
  <c r="M3" i="3"/>
  <c r="O3" i="3"/>
  <c r="Q3" i="3"/>
  <c r="S3" i="3"/>
  <c r="U3" i="3"/>
  <c r="D3" i="3"/>
  <c r="F3" i="3"/>
  <c r="H3" i="3"/>
  <c r="J3" i="3"/>
  <c r="L3" i="3"/>
  <c r="N3" i="3"/>
  <c r="P3" i="3"/>
  <c r="R3" i="3"/>
  <c r="T3" i="3"/>
  <c r="U16" i="4"/>
  <c r="Q16" i="4"/>
  <c r="M16" i="4"/>
  <c r="I16" i="4"/>
  <c r="H16" i="4"/>
  <c r="D16" i="4"/>
  <c r="T16" i="4"/>
  <c r="W5" i="4"/>
  <c r="V5" i="4"/>
  <c r="V5" i="3"/>
  <c r="V6" i="3"/>
  <c r="V7" i="3"/>
  <c r="V8" i="3"/>
  <c r="V9" i="3"/>
  <c r="V10" i="3"/>
  <c r="V11" i="3"/>
  <c r="V12" i="3"/>
  <c r="V13" i="3"/>
  <c r="V14" i="3"/>
  <c r="V15" i="3"/>
  <c r="E16" i="4"/>
  <c r="V16" i="4"/>
  <c r="W4" i="4"/>
  <c r="W16" i="4"/>
  <c r="V4" i="3"/>
  <c r="W4" i="3"/>
  <c r="W16" i="3"/>
  <c r="V16" i="3"/>
</calcChain>
</file>

<file path=xl/sharedStrings.xml><?xml version="1.0" encoding="utf-8"?>
<sst xmlns="http://schemas.openxmlformats.org/spreadsheetml/2006/main" count="62" uniqueCount="32">
  <si>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</si>
  <si>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</si>
  <si>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</si>
  <si>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</si>
  <si>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</si>
  <si>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</si>
  <si>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</si>
  <si>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</si>
  <si>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</si>
  <si>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</si>
  <si>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</si>
  <si>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</si>
  <si>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</si>
  <si>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</si>
  <si>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</si>
  <si>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</si>
  <si>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</si>
  <si>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</si>
  <si>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</si>
  <si>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</si>
  <si>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</si>
  <si>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</si>
  <si>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</si>
  <si>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</si>
  <si>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</si>
  <si>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</si>
  <si>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</si>
  <si>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</si>
  <si>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</si>
  <si>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</si>
  <si>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2022 Fantasy Contest Adjusted Revenue and Tax</t>
  </si>
  <si>
    <t>RealTime Fantasy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</si>
</sst>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>
    <pageSetUpPr fitToPage="1"/>
  </sheetPr>
  <dimension ref="A1:W19"/>
  <sheetViews>
    <sheetView tabSelected="1" zoomScaleNormal="100" workbookViewId="0">
      <selection activeCell="A2" sqref="A2"/>
    </sheetView>
  </sheetViews>
  <sheetFormatPr defaultRowHeight="15" x14ac:dyDescent="0.25"/>
  <cols>
    <col min="1" max="1" width="13.140625" customWidth="1"/>
    <col min="2" max="23" width="17.28515625" customWidth="1"/>
    <col min="27" max="27" width="16.85546875" bestFit="1" customWidth="1"/>
  </cols>
  <sheetData>
    <row r="1" spans="1:23" ht="19.5" thickBot="1" x14ac:dyDescent="0.35">
      <c r="A1" s="8"/>
      <c r="B1" s="30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25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45" x14ac:dyDescent="0.25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25">
      <c r="A4" s="19" t="s">
        <v>14</v>
      </c>
      <c r="B4" s="20">
        <f>[1]Summary!B43</f>
        <v>501289.4</v>
      </c>
      <c r="C4" s="20">
        <f>[1]Summary!C43</f>
        <v>42108.31</v>
      </c>
      <c r="D4" s="9">
        <f>[1]Summary!$E43</f>
        <v>839091.64</v>
      </c>
      <c r="E4" s="9">
        <f>[1]Summary!$F43</f>
        <v>70483.7</v>
      </c>
      <c r="F4" s="9">
        <f>[1]Summary!$H43</f>
        <v>3732.68</v>
      </c>
      <c r="G4" s="9">
        <f>[1]Summary!$I43</f>
        <v>313.54000000000002</v>
      </c>
      <c r="H4" s="9">
        <f>[1]Summary!$K43</f>
        <v>98823.38</v>
      </c>
      <c r="I4" s="9">
        <f>[1]Summary!$L43</f>
        <v>8301.16</v>
      </c>
      <c r="J4" s="9">
        <f>[1]Summary!$P43</f>
        <v>-27042.46</v>
      </c>
      <c r="K4" s="9">
        <f>[1]Summary!$Q43</f>
        <v>-2271.5700000000002</v>
      </c>
      <c r="L4" s="9">
        <f>[1]Summary!$U43</f>
        <v>52934.2</v>
      </c>
      <c r="M4" s="9">
        <f>[1]Summary!$V43</f>
        <v>4446.47</v>
      </c>
      <c r="N4" s="9">
        <f>[1]Summary!$Z43</f>
        <v>10734.47</v>
      </c>
      <c r="O4" s="9">
        <f>[1]Summary!$AA43</f>
        <v>901.7</v>
      </c>
      <c r="P4" s="9">
        <f>[1]Summary!$AC43</f>
        <v>0</v>
      </c>
      <c r="Q4" s="9">
        <f>[1]Summary!$AD43</f>
        <v>0</v>
      </c>
      <c r="R4" s="9">
        <f>[1]Summary!$AF43</f>
        <v>206012.41</v>
      </c>
      <c r="S4" s="9">
        <f>[1]Summary!$AG43</f>
        <v>17305.04</v>
      </c>
      <c r="T4" s="9">
        <f>[1]Summary!$AJ43</f>
        <v>28522.17</v>
      </c>
      <c r="U4" s="9">
        <f>[1]Summary!$AK43</f>
        <v>2395.86</v>
      </c>
      <c r="V4" s="9">
        <f t="shared" ref="V4:W6" si="1">B4+D4+F4+H4+J4+L4+N4+P4+R4+T4</f>
        <v>1714097.89</v>
      </c>
      <c r="W4" s="10">
        <f t="shared" si="1"/>
        <v>143984.20999999996</v>
      </c>
    </row>
    <row r="5" spans="1:23" x14ac:dyDescent="0.25">
      <c r="A5" s="19" t="s">
        <v>15</v>
      </c>
      <c r="B5" s="20">
        <f>[1]Summary!B44</f>
        <v>270420.90999999997</v>
      </c>
      <c r="C5" s="20">
        <f>[1]Summary!C44</f>
        <v>22715.360000000001</v>
      </c>
      <c r="D5" s="9">
        <f>[1]Summary!$E44</f>
        <v>514055.2</v>
      </c>
      <c r="E5" s="9">
        <f>[1]Summary!$F44</f>
        <v>43180.639999999999</v>
      </c>
      <c r="F5" s="9">
        <f>[1]Summary!$H44</f>
        <v>7794.34</v>
      </c>
      <c r="G5" s="9">
        <f>[1]Summary!$I44</f>
        <v>654.72</v>
      </c>
      <c r="H5" s="9">
        <f>[1]Summary!$K44</f>
        <v>-42496.84</v>
      </c>
      <c r="I5" s="9">
        <f>[1]Summary!$L44</f>
        <v>-3569.73</v>
      </c>
      <c r="J5" s="9">
        <f>[1]Summary!$P44</f>
        <v>3102</v>
      </c>
      <c r="K5" s="9">
        <f>[1]Summary!$Q44</f>
        <v>260.57</v>
      </c>
      <c r="L5" s="9">
        <f>[1]Summary!$U44</f>
        <v>4679.7</v>
      </c>
      <c r="M5" s="9">
        <f>[1]Summary!$V44</f>
        <v>393.1</v>
      </c>
      <c r="N5" s="9">
        <f>[1]Summary!$Z44</f>
        <v>3735.08</v>
      </c>
      <c r="O5" s="9">
        <f>[1]Summary!$AA44</f>
        <v>313.75</v>
      </c>
      <c r="P5" s="9">
        <f>[1]Summary!$AC44</f>
        <v>0</v>
      </c>
      <c r="Q5" s="9">
        <f>[1]Summary!$AD44</f>
        <v>0</v>
      </c>
      <c r="R5" s="9">
        <f>[1]Summary!$AF44</f>
        <v>286286.96999999997</v>
      </c>
      <c r="S5" s="9">
        <f>[1]Summary!$AG44</f>
        <v>24048.11</v>
      </c>
      <c r="T5" s="9">
        <f>[1]Summary!$AJ44</f>
        <v>3915.35</v>
      </c>
      <c r="U5" s="9">
        <f>[1]Summary!$AK44</f>
        <v>328.89</v>
      </c>
      <c r="V5" s="9">
        <f t="shared" si="1"/>
        <v>1051492.71</v>
      </c>
      <c r="W5" s="10">
        <f t="shared" si="1"/>
        <v>88325.409999999989</v>
      </c>
    </row>
    <row r="6" spans="1:23" x14ac:dyDescent="0.25">
      <c r="A6" s="19" t="s">
        <v>16</v>
      </c>
      <c r="B6" s="20">
        <f>[1]Summary!B45</f>
        <v>227374.89</v>
      </c>
      <c r="C6" s="20">
        <f>[1]Summary!C45</f>
        <v>19099.490000000002</v>
      </c>
      <c r="D6" s="9">
        <f>[1]Summary!$E45</f>
        <v>486525.4</v>
      </c>
      <c r="E6" s="9">
        <f>[1]Summary!$F45</f>
        <v>40868.129999999997</v>
      </c>
      <c r="F6" s="9">
        <f>[1]Summary!$H45</f>
        <v>235.12</v>
      </c>
      <c r="G6" s="9">
        <f>[1]Summary!$I45</f>
        <v>19.75</v>
      </c>
      <c r="H6" s="9">
        <f>[1]Summary!$K45</f>
        <v>26576.26</v>
      </c>
      <c r="I6" s="9">
        <f>[1]Summary!$L45</f>
        <v>2232.41</v>
      </c>
      <c r="J6" s="9">
        <f>[1]Summary!$P45</f>
        <v>-4233.96</v>
      </c>
      <c r="K6" s="9">
        <f>[1]Summary!$Q45</f>
        <v>-355.65</v>
      </c>
      <c r="L6" s="9">
        <f>[1]Summary!$U45</f>
        <v>9289.44</v>
      </c>
      <c r="M6" s="9">
        <f>[1]Summary!$V45</f>
        <v>780.31</v>
      </c>
      <c r="N6" s="9">
        <f>[1]Summary!$Z45</f>
        <v>4089.79</v>
      </c>
      <c r="O6" s="9">
        <f>[1]Summary!$AA45</f>
        <v>343.54</v>
      </c>
      <c r="P6" s="9">
        <f>[1]Summary!$AC45</f>
        <v>0</v>
      </c>
      <c r="Q6" s="9">
        <f>[1]Summary!$AD45</f>
        <v>0</v>
      </c>
      <c r="R6" s="9">
        <f>[1]Summary!$AF45</f>
        <v>234655.15</v>
      </c>
      <c r="S6" s="9">
        <f>[1]Summary!$AG45</f>
        <v>19711.03</v>
      </c>
      <c r="T6" s="9">
        <f>[1]Summary!$AJ45</f>
        <v>48.39</v>
      </c>
      <c r="U6" s="9">
        <f>[1]Summary!$AK45</f>
        <v>4.0599999999999996</v>
      </c>
      <c r="V6" s="9">
        <f t="shared" si="1"/>
        <v>984560.4800000001</v>
      </c>
      <c r="W6" s="10">
        <f t="shared" si="1"/>
        <v>82703.069999999992</v>
      </c>
    </row>
    <row r="7" spans="1:23" x14ac:dyDescent="0.25">
      <c r="A7" s="19" t="s">
        <v>17</v>
      </c>
      <c r="B7" s="20">
        <f>[1]Summary!B46</f>
        <v>305419.89</v>
      </c>
      <c r="C7" s="20">
        <f>[1]Summary!C46</f>
        <v>25655.27</v>
      </c>
      <c r="D7" s="9">
        <f>[1]Summary!$E46</f>
        <v>598155.46</v>
      </c>
      <c r="E7" s="9">
        <f>[1]Summary!$F46</f>
        <v>50245.06</v>
      </c>
      <c r="F7" s="9">
        <f>[1]Summary!$H46</f>
        <v>1967.95</v>
      </c>
      <c r="G7" s="9">
        <f>[1]Summary!$I46</f>
        <v>165.31</v>
      </c>
      <c r="H7" s="9">
        <f>[1]Summary!$K46</f>
        <v>5872.75</v>
      </c>
      <c r="I7" s="9">
        <f>[1]Summary!$L46</f>
        <v>493.31</v>
      </c>
      <c r="J7" s="9">
        <f>[1]Summary!$P46</f>
        <v>0</v>
      </c>
      <c r="K7" s="9">
        <f>[1]Summary!$Q46</f>
        <v>0</v>
      </c>
      <c r="L7" s="9">
        <f>[1]Summary!$U46</f>
        <v>12237.02</v>
      </c>
      <c r="M7" s="9">
        <f>[1]Summary!$V46</f>
        <v>1027.9100000000001</v>
      </c>
      <c r="N7" s="9">
        <f>[1]Summary!$Z46</f>
        <v>4072.5</v>
      </c>
      <c r="O7" s="9">
        <f>[1]Summary!$AA46</f>
        <v>342.09</v>
      </c>
      <c r="P7" s="9">
        <f>[1]Summary!$AC46</f>
        <v>0</v>
      </c>
      <c r="Q7" s="9">
        <f>[1]Summary!$AD46</f>
        <v>0</v>
      </c>
      <c r="R7" s="9">
        <f>[1]Summary!$AF46</f>
        <v>388763.38</v>
      </c>
      <c r="S7" s="9">
        <f>[1]Summary!$AG46</f>
        <v>32656.12</v>
      </c>
      <c r="T7" s="9">
        <f>[1]Summary!$AJ46</f>
        <v>797.12</v>
      </c>
      <c r="U7" s="9">
        <f>[1]Summary!$AK46</f>
        <v>66.959999999999994</v>
      </c>
      <c r="V7" s="9">
        <f t="shared" ref="V7" si="2">B7+D7+F7+H7+J7+L7+N7+P7+R7+T7</f>
        <v>1317286.07</v>
      </c>
      <c r="W7" s="10">
        <f t="shared" ref="W7" si="3">C7+E7+G7+I7+K7+M7+O7+Q7+S7+U7</f>
        <v>110652.03</v>
      </c>
    </row>
    <row r="8" spans="1:23" x14ac:dyDescent="0.25">
      <c r="A8" s="19" t="s">
        <v>18</v>
      </c>
      <c r="B8" s="20"/>
      <c r="C8" s="2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 x14ac:dyDescent="0.25">
      <c r="A9" s="19" t="s">
        <v>19</v>
      </c>
      <c r="B9" s="20"/>
      <c r="C9" s="2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</row>
    <row r="10" spans="1:23" x14ac:dyDescent="0.25">
      <c r="A10" s="19" t="s">
        <v>20</v>
      </c>
      <c r="B10" s="20"/>
      <c r="C10" s="2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</row>
    <row r="11" spans="1:23" x14ac:dyDescent="0.25">
      <c r="A11" s="19" t="s">
        <v>21</v>
      </c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</row>
    <row r="12" spans="1:23" x14ac:dyDescent="0.25">
      <c r="A12" s="19" t="s">
        <v>22</v>
      </c>
      <c r="B12" s="20"/>
      <c r="C12" s="2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spans="1:23" x14ac:dyDescent="0.25">
      <c r="A13" s="19" t="s">
        <v>23</v>
      </c>
      <c r="B13" s="20"/>
      <c r="C13" s="2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</row>
    <row r="14" spans="1:23" x14ac:dyDescent="0.25">
      <c r="A14" s="19" t="s">
        <v>24</v>
      </c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15.75" thickBot="1" x14ac:dyDescent="0.3">
      <c r="A15" s="19" t="s">
        <v>11</v>
      </c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1:23" ht="15.75" thickBot="1" x14ac:dyDescent="0.3">
      <c r="A16" s="24" t="s">
        <v>12</v>
      </c>
      <c r="B16" s="21">
        <f t="shared" ref="B16:W16" si="4">SUM(B4:B15)</f>
        <v>1304505.0900000001</v>
      </c>
      <c r="C16" s="25">
        <f t="shared" si="4"/>
        <v>109578.43000000001</v>
      </c>
      <c r="D16" s="26">
        <f t="shared" si="4"/>
        <v>2437827.7000000002</v>
      </c>
      <c r="E16" s="25">
        <f t="shared" si="4"/>
        <v>204777.53</v>
      </c>
      <c r="F16" s="26">
        <f t="shared" si="4"/>
        <v>13730.090000000002</v>
      </c>
      <c r="G16" s="25">
        <f t="shared" si="4"/>
        <v>1153.32</v>
      </c>
      <c r="H16" s="26">
        <f t="shared" si="4"/>
        <v>88775.55</v>
      </c>
      <c r="I16" s="25">
        <f t="shared" si="4"/>
        <v>7457.1500000000005</v>
      </c>
      <c r="J16" s="26">
        <f t="shared" si="4"/>
        <v>-28174.42</v>
      </c>
      <c r="K16" s="25">
        <f t="shared" si="4"/>
        <v>-2366.65</v>
      </c>
      <c r="L16" s="26">
        <f t="shared" si="4"/>
        <v>79140.36</v>
      </c>
      <c r="M16" s="25">
        <f t="shared" si="4"/>
        <v>6647.7900000000009</v>
      </c>
      <c r="N16" s="26">
        <f t="shared" si="4"/>
        <v>22631.84</v>
      </c>
      <c r="O16" s="25">
        <f t="shared" si="4"/>
        <v>1901.08</v>
      </c>
      <c r="P16" s="25">
        <f t="shared" si="4"/>
        <v>0</v>
      </c>
      <c r="Q16" s="25">
        <f t="shared" si="4"/>
        <v>0</v>
      </c>
      <c r="R16" s="25">
        <f t="shared" si="4"/>
        <v>1115717.9100000001</v>
      </c>
      <c r="S16" s="25">
        <f t="shared" si="4"/>
        <v>93720.3</v>
      </c>
      <c r="T16" s="25">
        <f t="shared" si="4"/>
        <v>33283.03</v>
      </c>
      <c r="U16" s="25">
        <f t="shared" si="4"/>
        <v>2795.77</v>
      </c>
      <c r="V16" s="26">
        <f t="shared" si="4"/>
        <v>5067437.1499999994</v>
      </c>
      <c r="W16" s="22">
        <f t="shared" si="4"/>
        <v>425664.72</v>
      </c>
    </row>
    <row r="17" spans="1:23" x14ac:dyDescent="0.2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25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.75" thickBot="1" x14ac:dyDescent="0.3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ddlbEp4uguEIs4paUx9EMeLNFcWSZkcTMdqjRYQPb5xjr7/0yrTRppl8yZxkbhBAASHhB9SvwS+ySE3/WCzY8A==" saltValue="UEg5vHG7fwfZr3QauD3FJg==" spinCount="100000" sheet="1" objects="1" scenarios="1" selectLockedCells="1" selectUnlockedCells="1"/>
  <mergeCells count="13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zoomScaleNormal="100" workbookViewId="0"/>
  </sheetViews>
  <sheetFormatPr defaultRowHeight="15" x14ac:dyDescent="0.25"/>
  <cols>
    <col min="1" max="1" width="13.140625" customWidth="1"/>
    <col min="2" max="23" width="17.28515625" customWidth="1"/>
    <col min="27" max="27" width="16.85546875" bestFit="1" customWidth="1"/>
  </cols>
  <sheetData>
    <row r="1" spans="1:23" ht="19.5" thickBot="1" x14ac:dyDescent="0.35">
      <c r="A1" s="8"/>
      <c r="B1" s="30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25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45" x14ac:dyDescent="0.25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25">
      <c r="A4" s="19" t="s">
        <v>14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25">
      <c r="A5" s="19" t="s">
        <v>15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W15" si="1">B5+D5+F5+H5+J5+L5+N5+P5+R5+T5</f>
        <v>1066071.57</v>
      </c>
      <c r="W5" s="10">
        <f t="shared" si="1"/>
        <v>89550.02</v>
      </c>
    </row>
    <row r="6" spans="1:23" x14ac:dyDescent="0.25">
      <c r="A6" s="19" t="s">
        <v>16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1"/>
        <v>912062.36</v>
      </c>
      <c r="W6" s="10">
        <f t="shared" si="1"/>
        <v>76613.23000000001</v>
      </c>
    </row>
    <row r="7" spans="1:23" x14ac:dyDescent="0.25">
      <c r="A7" s="19" t="s">
        <v>17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1"/>
        <v>1504401.59</v>
      </c>
      <c r="W7" s="10">
        <f t="shared" si="1"/>
        <v>126369.74</v>
      </c>
    </row>
    <row r="8" spans="1:23" x14ac:dyDescent="0.25">
      <c r="A8" s="19" t="s">
        <v>18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1"/>
        <v>1283519.6899999997</v>
      </c>
      <c r="W8" s="10">
        <f t="shared" si="1"/>
        <v>107815.65</v>
      </c>
    </row>
    <row r="9" spans="1:23" x14ac:dyDescent="0.25">
      <c r="A9" s="19" t="s">
        <v>19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1"/>
        <v>1340312.5599999998</v>
      </c>
      <c r="W9" s="10">
        <f t="shared" si="1"/>
        <v>112586.25999999998</v>
      </c>
    </row>
    <row r="10" spans="1:23" x14ac:dyDescent="0.25">
      <c r="A10" s="19" t="s">
        <v>20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1"/>
        <v>1133913.6499999997</v>
      </c>
      <c r="W10" s="10">
        <f t="shared" si="1"/>
        <v>95248.739999999991</v>
      </c>
    </row>
    <row r="11" spans="1:23" x14ac:dyDescent="0.25">
      <c r="A11" s="19" t="s">
        <v>21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1"/>
        <v>934037.37</v>
      </c>
      <c r="W11" s="10">
        <f t="shared" si="1"/>
        <v>78459.14</v>
      </c>
    </row>
    <row r="12" spans="1:23" x14ac:dyDescent="0.25">
      <c r="A12" s="19" t="s">
        <v>22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1"/>
        <v>1599413.6300000001</v>
      </c>
      <c r="W12" s="10">
        <f t="shared" si="1"/>
        <v>134350.74</v>
      </c>
    </row>
    <row r="13" spans="1:23" x14ac:dyDescent="0.25">
      <c r="A13" s="19" t="s">
        <v>23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1"/>
        <v>1762400.2999999998</v>
      </c>
      <c r="W13" s="10">
        <f t="shared" si="1"/>
        <v>148041.62999999995</v>
      </c>
    </row>
    <row r="14" spans="1:23" x14ac:dyDescent="0.25">
      <c r="A14" s="19" t="s">
        <v>24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1"/>
        <v>1529391.98</v>
      </c>
      <c r="W14" s="10">
        <f t="shared" si="1"/>
        <v>128468.94000000002</v>
      </c>
    </row>
    <row r="15" spans="1:23" ht="15.75" thickBot="1" x14ac:dyDescent="0.3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1"/>
        <v>772465.44</v>
      </c>
      <c r="W15" s="10">
        <f t="shared" si="1"/>
        <v>64887.079999999987</v>
      </c>
    </row>
    <row r="16" spans="1:23" ht="15.75" thickBot="1" x14ac:dyDescent="0.3">
      <c r="A16" s="24" t="s">
        <v>12</v>
      </c>
      <c r="B16" s="21">
        <f t="shared" ref="B16:W16" si="2">SUM(B4:B15)</f>
        <v>6411938.9800000004</v>
      </c>
      <c r="C16" s="25">
        <f t="shared" si="2"/>
        <v>538602.88</v>
      </c>
      <c r="D16" s="26">
        <f t="shared" si="2"/>
        <v>9273224.5099999998</v>
      </c>
      <c r="E16" s="25">
        <f t="shared" si="2"/>
        <v>778950.88000000012</v>
      </c>
      <c r="F16" s="26">
        <f t="shared" si="2"/>
        <v>73266.849999999991</v>
      </c>
      <c r="G16" s="25">
        <f t="shared" si="2"/>
        <v>6154.41</v>
      </c>
      <c r="H16" s="26">
        <f t="shared" si="2"/>
        <v>-132456.35999999993</v>
      </c>
      <c r="I16" s="25">
        <f t="shared" si="2"/>
        <v>-11126.340000000004</v>
      </c>
      <c r="J16" s="26">
        <f t="shared" si="2"/>
        <v>22543.97</v>
      </c>
      <c r="K16" s="25">
        <f t="shared" si="2"/>
        <v>1893.6900000000003</v>
      </c>
      <c r="L16" s="26">
        <f t="shared" si="2"/>
        <v>-57503.19000000001</v>
      </c>
      <c r="M16" s="25">
        <f t="shared" si="2"/>
        <v>-4830.2700000000023</v>
      </c>
      <c r="N16" s="26">
        <f t="shared" si="2"/>
        <v>210705.55000000005</v>
      </c>
      <c r="O16" s="25">
        <f t="shared" si="2"/>
        <v>17699.260000000002</v>
      </c>
      <c r="P16" s="25">
        <f t="shared" si="2"/>
        <v>0</v>
      </c>
      <c r="Q16" s="25">
        <f t="shared" si="2"/>
        <v>0</v>
      </c>
      <c r="R16" s="25">
        <f t="shared" si="2"/>
        <v>371705.87</v>
      </c>
      <c r="S16" s="25">
        <f t="shared" si="2"/>
        <v>31223.300000000003</v>
      </c>
      <c r="T16" s="25">
        <f t="shared" si="2"/>
        <v>15832.52</v>
      </c>
      <c r="U16" s="25">
        <f t="shared" si="2"/>
        <v>1329.93</v>
      </c>
      <c r="V16" s="26">
        <f t="shared" si="2"/>
        <v>16189258.700000001</v>
      </c>
      <c r="W16" s="22">
        <f t="shared" si="2"/>
        <v>1359897.74</v>
      </c>
    </row>
    <row r="17" spans="1:23" x14ac:dyDescent="0.2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25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.75" thickBot="1" x14ac:dyDescent="0.3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3Is/NfJcsg/9M5rjIs7NlqOoROYIptatDwSSr1/rlnQMhz4tHYSpM5QcyJfa6qfUtCVtVS0vvWbGFpltwgA9UA==" saltValue="2UM88IvVlPq4BoSkr+1Pfg==" spinCount="100000" sheet="1" objects="1" scenarios="1" selectLockedCells="1" selectUnlockedCells="1"/>
  <mergeCells count="13">
    <mergeCell ref="B1:W1"/>
    <mergeCell ref="V2:W2"/>
    <mergeCell ref="J2:K2"/>
    <mergeCell ref="L2:M2"/>
    <mergeCell ref="N2:O2"/>
    <mergeCell ref="P2:Q2"/>
    <mergeCell ref="T2:U2"/>
    <mergeCell ref="R2:S2"/>
    <mergeCell ref="B19:C19"/>
    <mergeCell ref="B2:C2"/>
    <mergeCell ref="D2:E2"/>
    <mergeCell ref="F2:G2"/>
    <mergeCell ref="H2:I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2022-04-07T11:44:28Z</cp:lastPrinted>
  <dcterms:created xsi:type="dcterms:W3CDTF">2020-05-28T18:53:12Z</dcterms:created>
  <dcterms:modified xsi:type="dcterms:W3CDTF">2022-06-06T20:53:44Z</dcterms:modified>
</cp:coreProperties>
</file>