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Fantasy Contests\"/>
    </mc:Choice>
  </mc:AlternateContent>
  <xr:revisionPtr revIDLastSave="0" documentId="13_ncr:1_{99382AFA-4FCE-4515-8755-06B8089DF023}" xr6:coauthVersionLast="47" xr6:coauthVersionMax="47" xr10:uidLastSave="{00000000-0000-0000-0000-000000000000}"/>
  <workbookProtection workbookAlgorithmName="SHA-512" workbookHashValue="ku3BSuoXh7qnXOwQklMHdvZrRdQ5+ARjLYTqq/DDytsb9GMGOx522Fifx4KAfDeiUcL95i8gseJaokb9cKv3DQ==" workbookSaltValue="Umo9loMo6UIRcwkC+2IZcw==" workbookSpinCount="100000" lockStructure="1"/>
  <bookViews>
    <workbookView xWindow="-120" yWindow="-120" windowWidth="25440" windowHeight="15390" xr2:uid="{17D4D1A9-AED2-4BF1-8948-6372A664948E}"/>
  </bookViews>
  <sheets>
    <sheet name="2022" sheetId="4" r:id="rId1"/>
    <sheet name="2021" sheetId="3" r:id="rId2"/>
  </sheets>
  <externalReferences>
    <externalReference r:id="rId3"/>
  </externalReferences>
  <definedNames>
    <definedName name="_xlnm.Print_Area" localSheetId="1">'2021'!$A$1:$U$19</definedName>
    <definedName name="_xlnm.Print_Area" localSheetId="0">'2022'!$A$1:$U$19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" i="4" l="1"/>
  <c r="B5" i="4"/>
  <c r="C5" i="4"/>
  <c r="D5" i="4"/>
  <c r="V5" i="4" s="1"/>
  <c r="E5" i="4"/>
  <c r="W5" i="4" s="1"/>
  <c r="F5" i="4"/>
  <c r="G5" i="4"/>
  <c r="H5" i="4"/>
  <c r="I5" i="4"/>
  <c r="I16" i="4" s="1"/>
  <c r="J5" i="4"/>
  <c r="K5" i="4"/>
  <c r="L5" i="4"/>
  <c r="M5" i="4"/>
  <c r="M16" i="4" s="1"/>
  <c r="N5" i="4"/>
  <c r="O5" i="4"/>
  <c r="P5" i="4"/>
  <c r="Q5" i="4"/>
  <c r="Q16" i="4" s="1"/>
  <c r="R5" i="4"/>
  <c r="S5" i="4"/>
  <c r="T5" i="4"/>
  <c r="U5" i="4"/>
  <c r="U16" i="4" s="1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T16" i="4"/>
  <c r="S16" i="4"/>
  <c r="R16" i="4"/>
  <c r="P16" i="4"/>
  <c r="O16" i="4"/>
  <c r="N16" i="4"/>
  <c r="L16" i="4"/>
  <c r="K16" i="4"/>
  <c r="J16" i="4"/>
  <c r="H16" i="4"/>
  <c r="G16" i="4"/>
  <c r="F16" i="4"/>
  <c r="D16" i="4"/>
  <c r="C16" i="4"/>
  <c r="B16" i="4"/>
  <c r="V3" i="4"/>
  <c r="E3" i="4"/>
  <c r="G3" i="4" s="1"/>
  <c r="I3" i="4" s="1"/>
  <c r="K3" i="4" s="1"/>
  <c r="M3" i="4" s="1"/>
  <c r="O3" i="4" s="1"/>
  <c r="Q3" i="4" s="1"/>
  <c r="S3" i="4" s="1"/>
  <c r="U3" i="4" s="1"/>
  <c r="D3" i="4"/>
  <c r="F3" i="4" s="1"/>
  <c r="H3" i="4" s="1"/>
  <c r="J3" i="4" s="1"/>
  <c r="L3" i="4" s="1"/>
  <c r="N3" i="4" s="1"/>
  <c r="P3" i="4" s="1"/>
  <c r="R3" i="4" s="1"/>
  <c r="T3" i="4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W15" i="3" s="1"/>
  <c r="B15" i="3"/>
  <c r="V15" i="3" s="1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W14" i="3" s="1"/>
  <c r="B14" i="3"/>
  <c r="V14" i="3" s="1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W13" i="3" s="1"/>
  <c r="B13" i="3"/>
  <c r="V13" i="3" s="1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W12" i="3" s="1"/>
  <c r="B12" i="3"/>
  <c r="V12" i="3" s="1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W11" i="3" s="1"/>
  <c r="B11" i="3"/>
  <c r="V11" i="3" s="1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W10" i="3" s="1"/>
  <c r="B10" i="3"/>
  <c r="V10" i="3" s="1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W9" i="3" s="1"/>
  <c r="B9" i="3"/>
  <c r="V9" i="3" s="1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W8" i="3" s="1"/>
  <c r="B8" i="3"/>
  <c r="V8" i="3" s="1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W7" i="3" s="1"/>
  <c r="B7" i="3"/>
  <c r="V7" i="3" s="1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W6" i="3" s="1"/>
  <c r="B6" i="3"/>
  <c r="V6" i="3" s="1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W5" i="3" s="1"/>
  <c r="B5" i="3"/>
  <c r="V5" i="3" s="1"/>
  <c r="U4" i="3"/>
  <c r="U16" i="3" s="1"/>
  <c r="T4" i="3"/>
  <c r="T16" i="3" s="1"/>
  <c r="S4" i="3"/>
  <c r="S16" i="3" s="1"/>
  <c r="R4" i="3"/>
  <c r="R16" i="3" s="1"/>
  <c r="Q4" i="3"/>
  <c r="Q16" i="3" s="1"/>
  <c r="P4" i="3"/>
  <c r="P16" i="3" s="1"/>
  <c r="O4" i="3"/>
  <c r="O16" i="3" s="1"/>
  <c r="N4" i="3"/>
  <c r="N16" i="3" s="1"/>
  <c r="M4" i="3"/>
  <c r="M16" i="3" s="1"/>
  <c r="L4" i="3"/>
  <c r="L16" i="3" s="1"/>
  <c r="K4" i="3"/>
  <c r="K16" i="3" s="1"/>
  <c r="J4" i="3"/>
  <c r="J16" i="3" s="1"/>
  <c r="I4" i="3"/>
  <c r="I16" i="3" s="1"/>
  <c r="H4" i="3"/>
  <c r="H16" i="3" s="1"/>
  <c r="G4" i="3"/>
  <c r="G16" i="3" s="1"/>
  <c r="F4" i="3"/>
  <c r="F16" i="3" s="1"/>
  <c r="E4" i="3"/>
  <c r="E16" i="3" s="1"/>
  <c r="D4" i="3"/>
  <c r="D16" i="3" s="1"/>
  <c r="C4" i="3"/>
  <c r="C16" i="3" s="1"/>
  <c r="B4" i="3"/>
  <c r="B16" i="3" s="1"/>
  <c r="V3" i="3"/>
  <c r="E3" i="3"/>
  <c r="G3" i="3" s="1"/>
  <c r="I3" i="3" s="1"/>
  <c r="K3" i="3" s="1"/>
  <c r="M3" i="3" s="1"/>
  <c r="O3" i="3" s="1"/>
  <c r="Q3" i="3" s="1"/>
  <c r="S3" i="3" s="1"/>
  <c r="U3" i="3" s="1"/>
  <c r="D3" i="3"/>
  <c r="F3" i="3" s="1"/>
  <c r="H3" i="3" s="1"/>
  <c r="J3" i="3" s="1"/>
  <c r="L3" i="3" s="1"/>
  <c r="N3" i="3" s="1"/>
  <c r="P3" i="3" s="1"/>
  <c r="R3" i="3" s="1"/>
  <c r="T3" i="3" s="1"/>
  <c r="E16" i="4" l="1"/>
  <c r="V16" i="4"/>
  <c r="W4" i="4"/>
  <c r="W16" i="4" s="1"/>
  <c r="V4" i="3"/>
  <c r="V16" i="3" s="1"/>
  <c r="W4" i="3"/>
  <c r="W16" i="3" s="1"/>
</calcChain>
</file>

<file path=xl/sharedStrings.xml><?xml version="1.0" encoding="utf-8"?>
<sst xmlns="http://schemas.openxmlformats.org/spreadsheetml/2006/main" count="62" uniqueCount="32">
  <si>
    <t>FanDuel</t>
  </si>
  <si>
    <t>DraftKings</t>
  </si>
  <si>
    <t>SportsHub</t>
  </si>
  <si>
    <t>FFPC, LLC</t>
  </si>
  <si>
    <t>FullTime</t>
  </si>
  <si>
    <t xml:space="preserve">Yahoo </t>
  </si>
  <si>
    <t>All Fantasy Operators</t>
  </si>
  <si>
    <t>Month</t>
  </si>
  <si>
    <t>Fantasy Contest Adjusted Revenue</t>
  </si>
  <si>
    <t>Fantasy Contest Tax (8.4%)</t>
  </si>
  <si>
    <t>Total Fantasy Contest Tax</t>
  </si>
  <si>
    <t>December</t>
  </si>
  <si>
    <t>Total</t>
  </si>
  <si>
    <t>Note: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</si>
  <si>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</si>
  <si>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</si>
  <si>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</si>
  <si>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</si>
  <si>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</si>
  <si>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</si>
  <si>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</si>
  <si>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</si>
  <si>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</si>
  <si>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</si>
  <si>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</si>
  <si>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r>
      <t xml:space="preserve">Above numbers have </t>
    </r>
    <r>
      <rPr>
        <b/>
        <sz val="9"/>
        <color theme="1"/>
        <rFont val="Calibri"/>
        <family val="2"/>
        <scheme val="minor"/>
      </rPr>
      <t>NOT</t>
    </r>
    <r>
      <rPr>
        <sz val="9"/>
        <color theme="1"/>
        <rFont val="Calibri"/>
        <family val="2"/>
        <scheme val="minor"/>
      </rPr>
      <t xml:space="preserve"> been audited.   </t>
    </r>
  </si>
  <si>
    <t>Boom Shakalaka Inc</t>
  </si>
  <si>
    <t>Fantasy Sports Shark</t>
  </si>
  <si>
    <t>2021 Fantasy Contest Adjusted Revenue and Tax</t>
  </si>
  <si>
    <t>PrizePicks</t>
  </si>
  <si>
    <t>2022 Fantasy Contest Adjusted Revenue and Tax</t>
  </si>
  <si>
    <t>RealTime Fantasy Sports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</si>
</sst>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rgb="FF32CEB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0" xfId="1" applyFont="1" applyFill="1" applyBorder="1"/>
    <xf numFmtId="43" fontId="6" fillId="0" borderId="0" xfId="1" applyFont="1" applyFill="1" applyBorder="1"/>
    <xf numFmtId="43" fontId="6" fillId="0" borderId="9" xfId="1" applyFont="1" applyFill="1" applyBorder="1"/>
    <xf numFmtId="0" fontId="0" fillId="0" borderId="4" xfId="0" applyBorder="1"/>
    <xf numFmtId="164" fontId="5" fillId="0" borderId="7" xfId="1" applyNumberFormat="1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7" fillId="0" borderId="0" xfId="0" applyFont="1"/>
    <xf numFmtId="0" fontId="5" fillId="0" borderId="0" xfId="0" applyFont="1"/>
    <xf numFmtId="0" fontId="0" fillId="0" borderId="9" xfId="0" applyBorder="1"/>
    <xf numFmtId="0" fontId="5" fillId="0" borderId="10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2" fillId="0" borderId="13" xfId="0" applyFont="1" applyBorder="1" applyAlignment="1">
      <alignment horizontal="center" vertical="center" wrapText="1"/>
    </xf>
    <xf numFmtId="17" fontId="0" fillId="0" borderId="13" xfId="0" applyNumberFormat="1" applyBorder="1" applyAlignment="1">
      <alignment horizontal="left"/>
    </xf>
    <xf numFmtId="164" fontId="5" fillId="0" borderId="6" xfId="1" applyNumberFormat="1" applyFont="1" applyFill="1" applyBorder="1" applyAlignment="1">
      <alignment horizontal="center"/>
    </xf>
    <xf numFmtId="164" fontId="5" fillId="0" borderId="15" xfId="1" applyNumberFormat="1" applyFont="1" applyFill="1" applyBorder="1" applyAlignment="1">
      <alignment horizontal="center"/>
    </xf>
    <xf numFmtId="164" fontId="6" fillId="0" borderId="16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7" xfId="0" applyFont="1" applyBorder="1" applyAlignment="1">
      <alignment horizontal="right" vertical="center" wrapText="1"/>
    </xf>
    <xf numFmtId="164" fontId="6" fillId="0" borderId="21" xfId="1" applyNumberFormat="1" applyFont="1" applyFill="1" applyBorder="1" applyAlignment="1">
      <alignment horizontal="center"/>
    </xf>
    <xf numFmtId="164" fontId="5" fillId="0" borderId="21" xfId="1" applyNumberFormat="1" applyFont="1" applyFill="1" applyBorder="1" applyAlignment="1">
      <alignment horizontal="center"/>
    </xf>
    <xf numFmtId="0" fontId="4" fillId="13" borderId="24" xfId="0" applyFont="1" applyFill="1" applyBorder="1" applyAlignment="1">
      <alignment horizontal="center"/>
    </xf>
    <xf numFmtId="0" fontId="4" fillId="13" borderId="25" xfId="0" applyFont="1" applyFill="1" applyBorder="1" applyAlignment="1">
      <alignment horizontal="center"/>
    </xf>
    <xf numFmtId="0" fontId="8" fillId="0" borderId="11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12" borderId="22" xfId="0" applyFont="1" applyFill="1" applyBorder="1" applyAlignment="1">
      <alignment horizontal="center"/>
    </xf>
    <xf numFmtId="0" fontId="4" fillId="12" borderId="2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ntasy%20Contest%20Adjusted%20Revenues%20and%20Ta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</sheetNames>
    <sheetDataSet>
      <sheetData sheetId="0">
        <row r="25">
          <cell r="B25">
            <v>874332.69</v>
          </cell>
          <cell r="C25">
            <v>73443.95</v>
          </cell>
          <cell r="E25">
            <v>1203400.1100000001</v>
          </cell>
          <cell r="F25">
            <v>101085.61</v>
          </cell>
          <cell r="H25">
            <v>9788.7999999999993</v>
          </cell>
          <cell r="I25">
            <v>822.26</v>
          </cell>
          <cell r="K25">
            <v>92164.38</v>
          </cell>
          <cell r="L25">
            <v>7741.81</v>
          </cell>
          <cell r="P25">
            <v>-8113.35</v>
          </cell>
          <cell r="Q25">
            <v>-681.52</v>
          </cell>
          <cell r="U25">
            <v>42923.66</v>
          </cell>
          <cell r="V25">
            <v>3605.59</v>
          </cell>
          <cell r="Z25">
            <v>92023.48</v>
          </cell>
          <cell r="AA25">
            <v>7729.97</v>
          </cell>
          <cell r="AC25">
            <v>0</v>
          </cell>
          <cell r="AD25">
            <v>0</v>
          </cell>
          <cell r="AF25">
            <v>43173.599999999999</v>
          </cell>
          <cell r="AG25">
            <v>3626.58</v>
          </cell>
          <cell r="AJ25">
            <v>1575.19</v>
          </cell>
          <cell r="AK25">
            <v>132.32</v>
          </cell>
        </row>
        <row r="26">
          <cell r="B26">
            <v>499863.06</v>
          </cell>
          <cell r="C26">
            <v>41988.5</v>
          </cell>
          <cell r="E26">
            <v>595481.05000000005</v>
          </cell>
          <cell r="F26">
            <v>50020.41</v>
          </cell>
          <cell r="H26">
            <v>3985.74</v>
          </cell>
          <cell r="I26">
            <v>334.8</v>
          </cell>
          <cell r="K26">
            <v>-75222.16</v>
          </cell>
          <cell r="L26">
            <v>-6318.66</v>
          </cell>
          <cell r="P26">
            <v>315.94</v>
          </cell>
          <cell r="Q26">
            <v>26.54</v>
          </cell>
          <cell r="U26">
            <v>11337.07</v>
          </cell>
          <cell r="V26">
            <v>952.31</v>
          </cell>
          <cell r="Z26">
            <v>0</v>
          </cell>
          <cell r="AA26">
            <v>0</v>
          </cell>
          <cell r="AC26">
            <v>0</v>
          </cell>
          <cell r="AD26">
            <v>0</v>
          </cell>
          <cell r="AF26">
            <v>23121.85</v>
          </cell>
          <cell r="AG26">
            <v>1942.24</v>
          </cell>
          <cell r="AJ26">
            <v>7189.02</v>
          </cell>
          <cell r="AK26">
            <v>603.88</v>
          </cell>
        </row>
        <row r="27">
          <cell r="B27">
            <v>314261.82</v>
          </cell>
          <cell r="C27">
            <v>26397.99</v>
          </cell>
          <cell r="E27">
            <v>536385</v>
          </cell>
          <cell r="F27">
            <v>45056.34</v>
          </cell>
          <cell r="H27">
            <v>899.32</v>
          </cell>
          <cell r="I27">
            <v>75.540000000000006</v>
          </cell>
          <cell r="K27">
            <v>12451.88</v>
          </cell>
          <cell r="L27">
            <v>1045.96</v>
          </cell>
          <cell r="P27">
            <v>1028.47</v>
          </cell>
          <cell r="Q27">
            <v>86.39</v>
          </cell>
          <cell r="U27">
            <v>8641.4599999999991</v>
          </cell>
          <cell r="V27">
            <v>725.88</v>
          </cell>
          <cell r="Z27">
            <v>15863.93</v>
          </cell>
          <cell r="AA27">
            <v>1332.57</v>
          </cell>
          <cell r="AC27">
            <v>0</v>
          </cell>
          <cell r="AD27">
            <v>0</v>
          </cell>
          <cell r="AF27">
            <v>22405.119999999999</v>
          </cell>
          <cell r="AG27">
            <v>1882.03</v>
          </cell>
          <cell r="AJ27">
            <v>125.36</v>
          </cell>
          <cell r="AK27">
            <v>10.53</v>
          </cell>
        </row>
        <row r="28">
          <cell r="B28">
            <v>675117.54</v>
          </cell>
          <cell r="C28">
            <v>56709.87</v>
          </cell>
          <cell r="E28">
            <v>784301.88</v>
          </cell>
          <cell r="F28">
            <v>65881.36</v>
          </cell>
          <cell r="H28">
            <v>3494.36</v>
          </cell>
          <cell r="I28">
            <v>293.52999999999997</v>
          </cell>
          <cell r="K28">
            <v>12592.91</v>
          </cell>
          <cell r="L28">
            <v>1057.8</v>
          </cell>
          <cell r="P28">
            <v>2027.9</v>
          </cell>
          <cell r="Q28">
            <v>170.34</v>
          </cell>
          <cell r="U28">
            <v>7307.11</v>
          </cell>
          <cell r="V28">
            <v>613.79999999999995</v>
          </cell>
          <cell r="Z28">
            <v>10477.1</v>
          </cell>
          <cell r="AA28">
            <v>880.08</v>
          </cell>
          <cell r="AC28">
            <v>0</v>
          </cell>
          <cell r="AD28">
            <v>0</v>
          </cell>
          <cell r="AF28">
            <v>8975.93</v>
          </cell>
          <cell r="AG28">
            <v>753.98</v>
          </cell>
          <cell r="AJ28">
            <v>106.86</v>
          </cell>
          <cell r="AK28">
            <v>8.98</v>
          </cell>
        </row>
        <row r="29">
          <cell r="B29">
            <v>514638.65</v>
          </cell>
          <cell r="C29">
            <v>43229.65</v>
          </cell>
          <cell r="E29">
            <v>687294.6</v>
          </cell>
          <cell r="F29">
            <v>57732.75</v>
          </cell>
          <cell r="H29">
            <v>4107.63</v>
          </cell>
          <cell r="I29">
            <v>345.04</v>
          </cell>
          <cell r="K29">
            <v>30206.91</v>
          </cell>
          <cell r="L29">
            <v>2537.38</v>
          </cell>
          <cell r="P29">
            <v>5258.85</v>
          </cell>
          <cell r="Q29">
            <v>441.74</v>
          </cell>
          <cell r="U29">
            <v>8631.69</v>
          </cell>
          <cell r="V29">
            <v>725.06</v>
          </cell>
          <cell r="Z29">
            <v>15346.17</v>
          </cell>
          <cell r="AA29">
            <v>1289.08</v>
          </cell>
          <cell r="AC29">
            <v>0</v>
          </cell>
          <cell r="AD29">
            <v>0</v>
          </cell>
          <cell r="AF29">
            <v>17295.259999999998</v>
          </cell>
          <cell r="AG29">
            <v>1452.8</v>
          </cell>
          <cell r="AJ29">
            <v>739.93</v>
          </cell>
          <cell r="AK29">
            <v>62.15</v>
          </cell>
        </row>
        <row r="30">
          <cell r="B30">
            <v>530793.72</v>
          </cell>
          <cell r="C30">
            <v>44586.67</v>
          </cell>
          <cell r="E30">
            <v>733953.89</v>
          </cell>
          <cell r="F30">
            <v>61652.13</v>
          </cell>
          <cell r="H30">
            <v>1746.78</v>
          </cell>
          <cell r="I30">
            <v>146.72999999999999</v>
          </cell>
          <cell r="K30">
            <v>28268.25</v>
          </cell>
          <cell r="L30">
            <v>2374.5300000000002</v>
          </cell>
          <cell r="P30">
            <v>2126.77</v>
          </cell>
          <cell r="Q30">
            <v>178.65</v>
          </cell>
          <cell r="U30">
            <v>5630.69</v>
          </cell>
          <cell r="V30">
            <v>472.98</v>
          </cell>
          <cell r="Z30">
            <v>12044.59</v>
          </cell>
          <cell r="AA30">
            <v>1011.75</v>
          </cell>
          <cell r="AC30">
            <v>0</v>
          </cell>
          <cell r="AD30">
            <v>0</v>
          </cell>
          <cell r="AF30">
            <v>25572.38</v>
          </cell>
          <cell r="AG30">
            <v>2148.08</v>
          </cell>
          <cell r="AJ30">
            <v>175.49</v>
          </cell>
          <cell r="AK30">
            <v>14.74</v>
          </cell>
        </row>
        <row r="31">
          <cell r="B31">
            <v>396524.81</v>
          </cell>
          <cell r="C31">
            <v>33308.080000000002</v>
          </cell>
          <cell r="E31">
            <v>614026.9</v>
          </cell>
          <cell r="F31">
            <v>51578.26</v>
          </cell>
          <cell r="H31">
            <v>697.95</v>
          </cell>
          <cell r="I31">
            <v>58.63</v>
          </cell>
          <cell r="K31">
            <v>95766.89</v>
          </cell>
          <cell r="L31">
            <v>8044.42</v>
          </cell>
          <cell r="P31">
            <v>2918.97</v>
          </cell>
          <cell r="Q31">
            <v>245.19</v>
          </cell>
          <cell r="U31">
            <v>6530.27</v>
          </cell>
          <cell r="V31">
            <v>548.54</v>
          </cell>
          <cell r="Z31">
            <v>7809.53</v>
          </cell>
          <cell r="AA31">
            <v>656</v>
          </cell>
          <cell r="AC31">
            <v>0</v>
          </cell>
          <cell r="AD31">
            <v>0</v>
          </cell>
          <cell r="AF31">
            <v>9586.66</v>
          </cell>
          <cell r="AG31">
            <v>805.28</v>
          </cell>
          <cell r="AJ31">
            <v>51.67</v>
          </cell>
          <cell r="AK31">
            <v>4.34</v>
          </cell>
        </row>
        <row r="32">
          <cell r="B32">
            <v>298949.89</v>
          </cell>
          <cell r="C32">
            <v>25111.79</v>
          </cell>
          <cell r="E32">
            <v>423450.81</v>
          </cell>
          <cell r="F32">
            <v>35569.870000000003</v>
          </cell>
          <cell r="H32">
            <v>464.03</v>
          </cell>
          <cell r="I32">
            <v>38.979999999999997</v>
          </cell>
          <cell r="K32">
            <v>180578.72</v>
          </cell>
          <cell r="L32">
            <v>15168.61</v>
          </cell>
          <cell r="P32">
            <v>13614.13</v>
          </cell>
          <cell r="Q32">
            <v>1143.5899999999999</v>
          </cell>
          <cell r="U32">
            <v>3192.68</v>
          </cell>
          <cell r="V32">
            <v>268.19</v>
          </cell>
          <cell r="Z32">
            <v>3432.77</v>
          </cell>
          <cell r="AA32">
            <v>288.35000000000002</v>
          </cell>
          <cell r="AC32">
            <v>0</v>
          </cell>
          <cell r="AD32">
            <v>0</v>
          </cell>
          <cell r="AF32">
            <v>10318.450000000001</v>
          </cell>
          <cell r="AG32">
            <v>866.75</v>
          </cell>
          <cell r="AJ32">
            <v>35.89</v>
          </cell>
          <cell r="AK32">
            <v>3.01</v>
          </cell>
        </row>
        <row r="33">
          <cell r="B33">
            <v>539127.26</v>
          </cell>
          <cell r="C33">
            <v>45286.69</v>
          </cell>
          <cell r="E33">
            <v>943337.34</v>
          </cell>
          <cell r="F33">
            <v>79240.34</v>
          </cell>
          <cell r="H33">
            <v>2804.34</v>
          </cell>
          <cell r="I33">
            <v>235.56</v>
          </cell>
          <cell r="K33">
            <v>88698.25</v>
          </cell>
          <cell r="L33">
            <v>7450.65</v>
          </cell>
          <cell r="P33">
            <v>3257.46</v>
          </cell>
          <cell r="Q33">
            <v>273.63</v>
          </cell>
          <cell r="U33">
            <v>-23713.82</v>
          </cell>
          <cell r="V33">
            <v>-1991.96</v>
          </cell>
          <cell r="Z33">
            <v>18275.64</v>
          </cell>
          <cell r="AA33">
            <v>1535.15</v>
          </cell>
          <cell r="AC33">
            <v>0</v>
          </cell>
          <cell r="AD33">
            <v>0</v>
          </cell>
          <cell r="AF33">
            <v>27293.85</v>
          </cell>
          <cell r="AG33">
            <v>2292.6799999999998</v>
          </cell>
          <cell r="AJ33">
            <v>333.31</v>
          </cell>
          <cell r="AK33">
            <v>28</v>
          </cell>
        </row>
        <row r="34">
          <cell r="B34">
            <v>661707.32999999996</v>
          </cell>
          <cell r="C34">
            <v>55583.42</v>
          </cell>
          <cell r="E34">
            <v>1005643.65</v>
          </cell>
          <cell r="F34">
            <v>84474.07</v>
          </cell>
          <cell r="H34">
            <v>25417.759999999998</v>
          </cell>
          <cell r="I34">
            <v>2135.09</v>
          </cell>
          <cell r="K34">
            <v>4045.39</v>
          </cell>
          <cell r="L34">
            <v>339.81</v>
          </cell>
          <cell r="P34">
            <v>0</v>
          </cell>
          <cell r="Q34">
            <v>0</v>
          </cell>
          <cell r="U34">
            <v>-15204.41</v>
          </cell>
          <cell r="V34">
            <v>-1277.17</v>
          </cell>
          <cell r="Z34">
            <v>18971.2</v>
          </cell>
          <cell r="AA34">
            <v>1593.58</v>
          </cell>
          <cell r="AC34">
            <v>0</v>
          </cell>
          <cell r="AD34">
            <v>0</v>
          </cell>
          <cell r="AF34">
            <v>57673.64</v>
          </cell>
          <cell r="AG34">
            <v>4844.59</v>
          </cell>
          <cell r="AJ34">
            <v>4145.74</v>
          </cell>
          <cell r="AK34">
            <v>348.24</v>
          </cell>
        </row>
        <row r="35">
          <cell r="B35">
            <v>562634.37</v>
          </cell>
          <cell r="C35">
            <v>47261.29</v>
          </cell>
          <cell r="E35">
            <v>913579.94</v>
          </cell>
          <cell r="F35">
            <v>76740.72</v>
          </cell>
          <cell r="H35">
            <v>16829.86</v>
          </cell>
          <cell r="I35">
            <v>1413.71</v>
          </cell>
          <cell r="K35">
            <v>1662.68</v>
          </cell>
          <cell r="L35">
            <v>139.66999999999999</v>
          </cell>
          <cell r="P35">
            <v>0</v>
          </cell>
          <cell r="Q35">
            <v>0</v>
          </cell>
          <cell r="U35">
            <v>-42962.01</v>
          </cell>
          <cell r="V35">
            <v>-3608.81</v>
          </cell>
          <cell r="Z35">
            <v>12757.66</v>
          </cell>
          <cell r="AA35">
            <v>1071.6400000000001</v>
          </cell>
          <cell r="AC35">
            <v>0</v>
          </cell>
          <cell r="AD35">
            <v>0</v>
          </cell>
          <cell r="AF35">
            <v>64308.43</v>
          </cell>
          <cell r="AG35">
            <v>5401.91</v>
          </cell>
          <cell r="AJ35">
            <v>581.04999999999995</v>
          </cell>
          <cell r="AK35">
            <v>48.81</v>
          </cell>
        </row>
        <row r="36">
          <cell r="B36">
            <v>543987.84</v>
          </cell>
          <cell r="C36">
            <v>45694.98</v>
          </cell>
          <cell r="E36">
            <v>832369.34</v>
          </cell>
          <cell r="F36">
            <v>69919.02</v>
          </cell>
          <cell r="H36">
            <v>3030.28</v>
          </cell>
          <cell r="I36">
            <v>254.54</v>
          </cell>
          <cell r="K36">
            <v>-603670.46</v>
          </cell>
          <cell r="L36">
            <v>-50708.32</v>
          </cell>
          <cell r="P36">
            <v>108.83</v>
          </cell>
          <cell r="Q36">
            <v>9.14</v>
          </cell>
          <cell r="U36">
            <v>-69817.58</v>
          </cell>
          <cell r="V36">
            <v>-5864.68</v>
          </cell>
          <cell r="Z36">
            <v>3703.48</v>
          </cell>
          <cell r="AA36">
            <v>311.08999999999997</v>
          </cell>
          <cell r="AC36">
            <v>0</v>
          </cell>
          <cell r="AD36">
            <v>0</v>
          </cell>
          <cell r="AF36">
            <v>61980.7</v>
          </cell>
          <cell r="AG36">
            <v>5206.38</v>
          </cell>
          <cell r="AJ36">
            <v>773.01</v>
          </cell>
          <cell r="AK36">
            <v>64.930000000000007</v>
          </cell>
        </row>
        <row r="43">
          <cell r="B43">
            <v>501289.4</v>
          </cell>
          <cell r="C43">
            <v>42108.31</v>
          </cell>
          <cell r="E43">
            <v>839091.64</v>
          </cell>
          <cell r="F43">
            <v>70483.7</v>
          </cell>
          <cell r="H43">
            <v>3732.68</v>
          </cell>
          <cell r="I43">
            <v>313.54000000000002</v>
          </cell>
          <cell r="K43">
            <v>98823.38</v>
          </cell>
          <cell r="L43">
            <v>8301.16</v>
          </cell>
          <cell r="P43">
            <v>-27042.46</v>
          </cell>
          <cell r="Q43">
            <v>-2271.5700000000002</v>
          </cell>
          <cell r="U43">
            <v>52934.2</v>
          </cell>
          <cell r="V43">
            <v>4446.47</v>
          </cell>
          <cell r="Z43">
            <v>10734.47</v>
          </cell>
          <cell r="AA43">
            <v>901.7</v>
          </cell>
          <cell r="AC43">
            <v>0</v>
          </cell>
          <cell r="AD43">
            <v>0</v>
          </cell>
          <cell r="AF43">
            <v>206012.41</v>
          </cell>
          <cell r="AG43">
            <v>17305.04</v>
          </cell>
          <cell r="AJ43">
            <v>28522.17</v>
          </cell>
          <cell r="AK43">
            <v>2395.86</v>
          </cell>
        </row>
        <row r="44">
          <cell r="B44">
            <v>270420.90999999997</v>
          </cell>
          <cell r="C44">
            <v>22715.360000000001</v>
          </cell>
          <cell r="E44">
            <v>514055.2</v>
          </cell>
          <cell r="F44">
            <v>43180.639999999999</v>
          </cell>
          <cell r="H44">
            <v>7794.34</v>
          </cell>
          <cell r="I44">
            <v>654.72</v>
          </cell>
          <cell r="K44">
            <v>-42496.84</v>
          </cell>
          <cell r="L44">
            <v>-3569.73</v>
          </cell>
          <cell r="P44"/>
          <cell r="Q44"/>
          <cell r="U44">
            <v>4679.7</v>
          </cell>
          <cell r="V44">
            <v>393.1</v>
          </cell>
          <cell r="Z44">
            <v>3735.08</v>
          </cell>
          <cell r="AA44">
            <v>313.75</v>
          </cell>
          <cell r="AC44">
            <v>0</v>
          </cell>
          <cell r="AD44">
            <v>0</v>
          </cell>
          <cell r="AF44"/>
          <cell r="AG44"/>
          <cell r="AJ44">
            <v>3915.35</v>
          </cell>
          <cell r="AK44">
            <v>328.89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B7143-0B2A-41F5-9071-6C826A2CE997}">
  <sheetPr>
    <pageSetUpPr fitToPage="1"/>
  </sheetPr>
  <dimension ref="A1:W19"/>
  <sheetViews>
    <sheetView tabSelected="1" zoomScaleNormal="100" workbookViewId="0"/>
  </sheetViews>
  <sheetFormatPr defaultRowHeight="14.5" x14ac:dyDescent="0.35"/>
  <cols>
    <col min="1" max="1" width="13.1796875" customWidth="1"/>
    <col min="2" max="23" width="17.26953125" customWidth="1"/>
    <col min="27" max="27" width="16.81640625" bestFit="1" customWidth="1"/>
  </cols>
  <sheetData>
    <row r="1" spans="1:23" ht="19" thickBot="1" x14ac:dyDescent="0.5">
      <c r="A1" s="8"/>
      <c r="B1" s="30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3" ht="24" customHeight="1" x14ac:dyDescent="0.35">
      <c r="A2" s="23"/>
      <c r="B2" s="35" t="s">
        <v>0</v>
      </c>
      <c r="C2" s="36"/>
      <c r="D2" s="37" t="s">
        <v>1</v>
      </c>
      <c r="E2" s="37"/>
      <c r="F2" s="38" t="s">
        <v>2</v>
      </c>
      <c r="G2" s="38"/>
      <c r="H2" s="39" t="s">
        <v>3</v>
      </c>
      <c r="I2" s="39"/>
      <c r="J2" s="40" t="s">
        <v>4</v>
      </c>
      <c r="K2" s="40"/>
      <c r="L2" s="41" t="s">
        <v>5</v>
      </c>
      <c r="M2" s="41"/>
      <c r="N2" s="42" t="s">
        <v>27</v>
      </c>
      <c r="O2" s="42"/>
      <c r="P2" s="43" t="s">
        <v>26</v>
      </c>
      <c r="Q2" s="43"/>
      <c r="R2" s="44" t="s">
        <v>29</v>
      </c>
      <c r="S2" s="45"/>
      <c r="T2" s="27" t="s">
        <v>31</v>
      </c>
      <c r="U2" s="28"/>
      <c r="V2" s="33" t="s">
        <v>6</v>
      </c>
      <c r="W2" s="34"/>
    </row>
    <row r="3" spans="1:23" ht="29" x14ac:dyDescent="0.35">
      <c r="A3" s="18" t="s">
        <v>7</v>
      </c>
      <c r="B3" s="1" t="s">
        <v>8</v>
      </c>
      <c r="C3" s="2" t="s">
        <v>9</v>
      </c>
      <c r="D3" s="2" t="str">
        <f t="shared" ref="D3:U3" si="0">B3</f>
        <v>Fantasy Contest Adjusted Revenue</v>
      </c>
      <c r="E3" s="2" t="str">
        <f t="shared" si="0"/>
        <v>Fantasy Contest Tax (8.4%)</v>
      </c>
      <c r="F3" s="2" t="str">
        <f t="shared" si="0"/>
        <v>Fantasy Contest Adjusted Revenue</v>
      </c>
      <c r="G3" s="2" t="str">
        <f t="shared" si="0"/>
        <v>Fantasy Contest Tax (8.4%)</v>
      </c>
      <c r="H3" s="2" t="str">
        <f t="shared" si="0"/>
        <v>Fantasy Contest Adjusted Revenue</v>
      </c>
      <c r="I3" s="2" t="str">
        <f t="shared" si="0"/>
        <v>Fantasy Contest Tax (8.4%)</v>
      </c>
      <c r="J3" s="2" t="str">
        <f t="shared" si="0"/>
        <v>Fantasy Contest Adjusted Revenue</v>
      </c>
      <c r="K3" s="2" t="str">
        <f t="shared" si="0"/>
        <v>Fantasy Contest Tax (8.4%)</v>
      </c>
      <c r="L3" s="2" t="str">
        <f t="shared" si="0"/>
        <v>Fantasy Contest Adjusted Revenue</v>
      </c>
      <c r="M3" s="2" t="str">
        <f t="shared" si="0"/>
        <v>Fantasy Contest Tax (8.4%)</v>
      </c>
      <c r="N3" s="2" t="str">
        <f t="shared" si="0"/>
        <v>Fantasy Contest Adjusted Revenue</v>
      </c>
      <c r="O3" s="2" t="str">
        <f t="shared" si="0"/>
        <v>Fantasy Contest Tax (8.4%)</v>
      </c>
      <c r="P3" s="2" t="str">
        <f t="shared" si="0"/>
        <v>Fantasy Contest Adjusted Revenue</v>
      </c>
      <c r="Q3" s="2" t="str">
        <f t="shared" si="0"/>
        <v>Fantasy Contest Tax (8.4%)</v>
      </c>
      <c r="R3" s="2" t="str">
        <f t="shared" si="0"/>
        <v>Fantasy Contest Adjusted Revenue</v>
      </c>
      <c r="S3" s="2" t="str">
        <f t="shared" si="0"/>
        <v>Fantasy Contest Tax (8.4%)</v>
      </c>
      <c r="T3" s="2" t="str">
        <f t="shared" si="0"/>
        <v>Fantasy Contest Adjusted Revenue</v>
      </c>
      <c r="U3" s="2" t="str">
        <f t="shared" si="0"/>
        <v>Fantasy Contest Tax (8.4%)</v>
      </c>
      <c r="V3" s="2" t="str">
        <f>B3</f>
        <v>Fantasy Contest Adjusted Revenue</v>
      </c>
      <c r="W3" s="3" t="s">
        <v>10</v>
      </c>
    </row>
    <row r="4" spans="1:23" x14ac:dyDescent="0.35">
      <c r="A4" s="19" t="s">
        <v>14</v>
      </c>
      <c r="B4" s="20">
        <f>[1]Summary!B43</f>
        <v>501289.4</v>
      </c>
      <c r="C4" s="20">
        <f>[1]Summary!C43</f>
        <v>42108.31</v>
      </c>
      <c r="D4" s="9">
        <f>[1]Summary!$E43</f>
        <v>839091.64</v>
      </c>
      <c r="E4" s="9">
        <f>[1]Summary!$F43</f>
        <v>70483.7</v>
      </c>
      <c r="F4" s="9">
        <f>[1]Summary!$H43</f>
        <v>3732.68</v>
      </c>
      <c r="G4" s="9">
        <f>[1]Summary!$I43</f>
        <v>313.54000000000002</v>
      </c>
      <c r="H4" s="9">
        <f>[1]Summary!$K43</f>
        <v>98823.38</v>
      </c>
      <c r="I4" s="9">
        <f>[1]Summary!$L43</f>
        <v>8301.16</v>
      </c>
      <c r="J4" s="9">
        <f>[1]Summary!$P43</f>
        <v>-27042.46</v>
      </c>
      <c r="K4" s="9">
        <f>[1]Summary!$Q43</f>
        <v>-2271.5700000000002</v>
      </c>
      <c r="L4" s="9">
        <f>[1]Summary!$U43</f>
        <v>52934.2</v>
      </c>
      <c r="M4" s="9">
        <f>[1]Summary!$V43</f>
        <v>4446.47</v>
      </c>
      <c r="N4" s="9">
        <f>[1]Summary!$Z43</f>
        <v>10734.47</v>
      </c>
      <c r="O4" s="9">
        <f>[1]Summary!$AA43</f>
        <v>901.7</v>
      </c>
      <c r="P4" s="9">
        <f>[1]Summary!$AC43</f>
        <v>0</v>
      </c>
      <c r="Q4" s="9">
        <f>[1]Summary!$AD43</f>
        <v>0</v>
      </c>
      <c r="R4" s="9">
        <f>[1]Summary!$AF43</f>
        <v>206012.41</v>
      </c>
      <c r="S4" s="9">
        <f>[1]Summary!$AG43</f>
        <v>17305.04</v>
      </c>
      <c r="T4" s="9">
        <f>[1]Summary!$AJ43</f>
        <v>28522.17</v>
      </c>
      <c r="U4" s="9">
        <f>[1]Summary!$AK43</f>
        <v>2395.86</v>
      </c>
      <c r="V4" s="9">
        <f>B4+D4+F4+H4+J4+L4+N4+P4+R4+T4</f>
        <v>1714097.89</v>
      </c>
      <c r="W4" s="10">
        <f>C4+E4+G4+I4+K4+M4+O4+Q4+S4+U4</f>
        <v>143984.20999999996</v>
      </c>
    </row>
    <row r="5" spans="1:23" x14ac:dyDescent="0.35">
      <c r="A5" s="19" t="s">
        <v>15</v>
      </c>
      <c r="B5" s="20">
        <f>[1]Summary!B44</f>
        <v>270420.90999999997</v>
      </c>
      <c r="C5" s="20">
        <f>[1]Summary!C44</f>
        <v>22715.360000000001</v>
      </c>
      <c r="D5" s="9">
        <f>[1]Summary!$E44</f>
        <v>514055.2</v>
      </c>
      <c r="E5" s="9">
        <f>[1]Summary!$F44</f>
        <v>43180.639999999999</v>
      </c>
      <c r="F5" s="9">
        <f>[1]Summary!$H44</f>
        <v>7794.34</v>
      </c>
      <c r="G5" s="9">
        <f>[1]Summary!$I44</f>
        <v>654.72</v>
      </c>
      <c r="H5" s="9">
        <f>[1]Summary!$K44</f>
        <v>-42496.84</v>
      </c>
      <c r="I5" s="9">
        <f>[1]Summary!$L44</f>
        <v>-3569.73</v>
      </c>
      <c r="J5" s="9">
        <f>[1]Summary!$P44</f>
        <v>0</v>
      </c>
      <c r="K5" s="9">
        <f>[1]Summary!$Q44</f>
        <v>0</v>
      </c>
      <c r="L5" s="9">
        <f>[1]Summary!$U44</f>
        <v>4679.7</v>
      </c>
      <c r="M5" s="9">
        <f>[1]Summary!$V44</f>
        <v>393.1</v>
      </c>
      <c r="N5" s="9">
        <f>[1]Summary!$Z44</f>
        <v>3735.08</v>
      </c>
      <c r="O5" s="9">
        <f>[1]Summary!$AA44</f>
        <v>313.75</v>
      </c>
      <c r="P5" s="9">
        <f>[1]Summary!$AC44</f>
        <v>0</v>
      </c>
      <c r="Q5" s="9">
        <f>[1]Summary!$AD44</f>
        <v>0</v>
      </c>
      <c r="R5" s="9">
        <f>[1]Summary!$AF44</f>
        <v>0</v>
      </c>
      <c r="S5" s="9">
        <f>[1]Summary!$AG44</f>
        <v>0</v>
      </c>
      <c r="T5" s="9">
        <f>[1]Summary!$AJ44</f>
        <v>3915.35</v>
      </c>
      <c r="U5" s="9">
        <f>[1]Summary!$AK44</f>
        <v>328.89</v>
      </c>
      <c r="V5" s="9">
        <f>B5+D5+F5+H5+J5+L5+N5+P5+R5+T5</f>
        <v>762103.73999999987</v>
      </c>
      <c r="W5" s="10">
        <f>C5+E5+G5+I5+K5+M5+O5+Q5+S5+U5</f>
        <v>64016.729999999996</v>
      </c>
    </row>
    <row r="6" spans="1:23" x14ac:dyDescent="0.35">
      <c r="A6" s="19" t="s">
        <v>16</v>
      </c>
      <c r="B6" s="20"/>
      <c r="C6" s="2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10"/>
    </row>
    <row r="7" spans="1:23" x14ac:dyDescent="0.35">
      <c r="A7" s="19" t="s">
        <v>17</v>
      </c>
      <c r="B7" s="20"/>
      <c r="C7" s="20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10"/>
    </row>
    <row r="8" spans="1:23" x14ac:dyDescent="0.35">
      <c r="A8" s="19" t="s">
        <v>18</v>
      </c>
      <c r="B8" s="20"/>
      <c r="C8" s="2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35">
      <c r="A9" s="19" t="s">
        <v>19</v>
      </c>
      <c r="B9" s="20"/>
      <c r="C9" s="2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10"/>
    </row>
    <row r="10" spans="1:23" x14ac:dyDescent="0.35">
      <c r="A10" s="19" t="s">
        <v>20</v>
      </c>
      <c r="B10" s="20"/>
      <c r="C10" s="2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0"/>
    </row>
    <row r="11" spans="1:23" x14ac:dyDescent="0.35">
      <c r="A11" s="19" t="s">
        <v>21</v>
      </c>
      <c r="B11" s="20"/>
      <c r="C11" s="2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</row>
    <row r="12" spans="1:23" x14ac:dyDescent="0.35">
      <c r="A12" s="19" t="s">
        <v>22</v>
      </c>
      <c r="B12" s="20"/>
      <c r="C12" s="2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0"/>
    </row>
    <row r="13" spans="1:23" x14ac:dyDescent="0.35">
      <c r="A13" s="19" t="s">
        <v>23</v>
      </c>
      <c r="B13" s="20"/>
      <c r="C13" s="2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0"/>
    </row>
    <row r="14" spans="1:23" x14ac:dyDescent="0.35">
      <c r="A14" s="19" t="s">
        <v>24</v>
      </c>
      <c r="B14" s="20"/>
      <c r="C14" s="2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0"/>
    </row>
    <row r="15" spans="1:23" ht="15" thickBot="1" x14ac:dyDescent="0.4">
      <c r="A15" s="19" t="s">
        <v>11</v>
      </c>
      <c r="B15" s="20"/>
      <c r="C15" s="2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0"/>
    </row>
    <row r="16" spans="1:23" ht="15" thickBot="1" x14ac:dyDescent="0.4">
      <c r="A16" s="24" t="s">
        <v>12</v>
      </c>
      <c r="B16" s="21">
        <f t="shared" ref="B16:W16" si="1">SUM(B4:B15)</f>
        <v>771710.31</v>
      </c>
      <c r="C16" s="25">
        <f t="shared" si="1"/>
        <v>64823.67</v>
      </c>
      <c r="D16" s="26">
        <f t="shared" si="1"/>
        <v>1353146.84</v>
      </c>
      <c r="E16" s="25">
        <f t="shared" si="1"/>
        <v>113664.34</v>
      </c>
      <c r="F16" s="26">
        <f t="shared" si="1"/>
        <v>11527.02</v>
      </c>
      <c r="G16" s="25">
        <f t="shared" si="1"/>
        <v>968.26</v>
      </c>
      <c r="H16" s="26">
        <f t="shared" si="1"/>
        <v>56326.540000000008</v>
      </c>
      <c r="I16" s="25">
        <f t="shared" si="1"/>
        <v>4731.43</v>
      </c>
      <c r="J16" s="26">
        <f t="shared" si="1"/>
        <v>-27042.46</v>
      </c>
      <c r="K16" s="25">
        <f t="shared" si="1"/>
        <v>-2271.5700000000002</v>
      </c>
      <c r="L16" s="26">
        <f t="shared" si="1"/>
        <v>57613.899999999994</v>
      </c>
      <c r="M16" s="25">
        <f t="shared" si="1"/>
        <v>4839.5700000000006</v>
      </c>
      <c r="N16" s="26">
        <f t="shared" si="1"/>
        <v>14469.55</v>
      </c>
      <c r="O16" s="25">
        <f t="shared" si="1"/>
        <v>1215.45</v>
      </c>
      <c r="P16" s="25">
        <f t="shared" si="1"/>
        <v>0</v>
      </c>
      <c r="Q16" s="25">
        <f t="shared" si="1"/>
        <v>0</v>
      </c>
      <c r="R16" s="25">
        <f t="shared" si="1"/>
        <v>206012.41</v>
      </c>
      <c r="S16" s="25">
        <f t="shared" si="1"/>
        <v>17305.04</v>
      </c>
      <c r="T16" s="25">
        <f t="shared" si="1"/>
        <v>32437.519999999997</v>
      </c>
      <c r="U16" s="25">
        <f t="shared" si="1"/>
        <v>2724.75</v>
      </c>
      <c r="V16" s="26">
        <f t="shared" si="1"/>
        <v>2476201.63</v>
      </c>
      <c r="W16" s="22">
        <f t="shared" si="1"/>
        <v>208000.93999999994</v>
      </c>
    </row>
    <row r="17" spans="1:23" x14ac:dyDescent="0.35">
      <c r="A17" s="4"/>
      <c r="B17" s="5"/>
      <c r="C17" s="6"/>
      <c r="D17" s="5"/>
      <c r="E17" s="6"/>
      <c r="F17" s="5"/>
      <c r="G17" s="6"/>
      <c r="H17" s="5"/>
      <c r="I17" s="6"/>
      <c r="J17" s="5"/>
      <c r="K17" s="6"/>
      <c r="L17" s="5"/>
      <c r="M17" s="6"/>
      <c r="N17" s="5"/>
      <c r="O17" s="6"/>
      <c r="P17" s="5"/>
      <c r="Q17" s="6"/>
      <c r="R17" s="6"/>
      <c r="S17" s="6"/>
      <c r="T17" s="6"/>
      <c r="U17" s="6"/>
      <c r="V17" s="5"/>
      <c r="W17" s="7"/>
    </row>
    <row r="18" spans="1:23" x14ac:dyDescent="0.35">
      <c r="A18" s="11" t="s">
        <v>13</v>
      </c>
      <c r="B18" s="12" t="s">
        <v>25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W18" s="14"/>
    </row>
    <row r="19" spans="1:23" ht="15" thickBot="1" x14ac:dyDescent="0.4">
      <c r="A19" s="15"/>
      <c r="B19" s="29"/>
      <c r="C19" s="29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</sheetData>
  <sheetProtection algorithmName="SHA-512" hashValue="dO8+qtq7VV/gcnlE2htzxohs3/ZXoL0GJYI7Z/KIInaJTK7j3+9/XhqhcwAJJdeCnl2Izz+9rLho2vWUHOfKaA==" saltValue="KMlExzidb4KvAVmmUHLFeA==" spinCount="100000" sheet="1" objects="1" scenarios="1" selectLockedCells="1" selectUnlockedCells="1"/>
  <mergeCells count="13">
    <mergeCell ref="T2:U2"/>
    <mergeCell ref="B19:C19"/>
    <mergeCell ref="B1:W1"/>
    <mergeCell ref="V2:W2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rintOptions horizontalCentered="1" gridLines="1"/>
  <pageMargins left="0.25" right="0.25" top="0.75" bottom="0.75" header="0.3" footer="0.3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34008-EF7F-481F-A31C-0F7773EA649B}">
  <sheetPr>
    <pageSetUpPr fitToPage="1"/>
  </sheetPr>
  <dimension ref="A1:W19"/>
  <sheetViews>
    <sheetView zoomScaleNormal="100" workbookViewId="0"/>
  </sheetViews>
  <sheetFormatPr defaultRowHeight="14.5" x14ac:dyDescent="0.35"/>
  <cols>
    <col min="1" max="1" width="13.1796875" customWidth="1"/>
    <col min="2" max="23" width="17.26953125" customWidth="1"/>
    <col min="27" max="27" width="16.81640625" bestFit="1" customWidth="1"/>
  </cols>
  <sheetData>
    <row r="1" spans="1:23" ht="19" thickBot="1" x14ac:dyDescent="0.5">
      <c r="A1" s="8"/>
      <c r="B1" s="30" t="s">
        <v>28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3" ht="24" customHeight="1" x14ac:dyDescent="0.35">
      <c r="A2" s="23"/>
      <c r="B2" s="35" t="s">
        <v>0</v>
      </c>
      <c r="C2" s="36"/>
      <c r="D2" s="37" t="s">
        <v>1</v>
      </c>
      <c r="E2" s="37"/>
      <c r="F2" s="38" t="s">
        <v>2</v>
      </c>
      <c r="G2" s="38"/>
      <c r="H2" s="39" t="s">
        <v>3</v>
      </c>
      <c r="I2" s="39"/>
      <c r="J2" s="40" t="s">
        <v>4</v>
      </c>
      <c r="K2" s="40"/>
      <c r="L2" s="41" t="s">
        <v>5</v>
      </c>
      <c r="M2" s="41"/>
      <c r="N2" s="42" t="s">
        <v>27</v>
      </c>
      <c r="O2" s="42"/>
      <c r="P2" s="43" t="s">
        <v>26</v>
      </c>
      <c r="Q2" s="43"/>
      <c r="R2" s="44" t="s">
        <v>29</v>
      </c>
      <c r="S2" s="45"/>
      <c r="T2" s="27" t="s">
        <v>31</v>
      </c>
      <c r="U2" s="28"/>
      <c r="V2" s="33" t="s">
        <v>6</v>
      </c>
      <c r="W2" s="34"/>
    </row>
    <row r="3" spans="1:23" ht="29" x14ac:dyDescent="0.35">
      <c r="A3" s="18" t="s">
        <v>7</v>
      </c>
      <c r="B3" s="1" t="s">
        <v>8</v>
      </c>
      <c r="C3" s="2" t="s">
        <v>9</v>
      </c>
      <c r="D3" s="2" t="str">
        <f t="shared" ref="D3:U3" si="0">B3</f>
        <v>Fantasy Contest Adjusted Revenue</v>
      </c>
      <c r="E3" s="2" t="str">
        <f t="shared" si="0"/>
        <v>Fantasy Contest Tax (8.4%)</v>
      </c>
      <c r="F3" s="2" t="str">
        <f t="shared" si="0"/>
        <v>Fantasy Contest Adjusted Revenue</v>
      </c>
      <c r="G3" s="2" t="str">
        <f t="shared" si="0"/>
        <v>Fantasy Contest Tax (8.4%)</v>
      </c>
      <c r="H3" s="2" t="str">
        <f t="shared" si="0"/>
        <v>Fantasy Contest Adjusted Revenue</v>
      </c>
      <c r="I3" s="2" t="str">
        <f t="shared" si="0"/>
        <v>Fantasy Contest Tax (8.4%)</v>
      </c>
      <c r="J3" s="2" t="str">
        <f t="shared" si="0"/>
        <v>Fantasy Contest Adjusted Revenue</v>
      </c>
      <c r="K3" s="2" t="str">
        <f t="shared" si="0"/>
        <v>Fantasy Contest Tax (8.4%)</v>
      </c>
      <c r="L3" s="2" t="str">
        <f t="shared" si="0"/>
        <v>Fantasy Contest Adjusted Revenue</v>
      </c>
      <c r="M3" s="2" t="str">
        <f t="shared" si="0"/>
        <v>Fantasy Contest Tax (8.4%)</v>
      </c>
      <c r="N3" s="2" t="str">
        <f t="shared" si="0"/>
        <v>Fantasy Contest Adjusted Revenue</v>
      </c>
      <c r="O3" s="2" t="str">
        <f t="shared" si="0"/>
        <v>Fantasy Contest Tax (8.4%)</v>
      </c>
      <c r="P3" s="2" t="str">
        <f t="shared" si="0"/>
        <v>Fantasy Contest Adjusted Revenue</v>
      </c>
      <c r="Q3" s="2" t="str">
        <f t="shared" si="0"/>
        <v>Fantasy Contest Tax (8.4%)</v>
      </c>
      <c r="R3" s="2" t="str">
        <f t="shared" si="0"/>
        <v>Fantasy Contest Adjusted Revenue</v>
      </c>
      <c r="S3" s="2" t="str">
        <f t="shared" si="0"/>
        <v>Fantasy Contest Tax (8.4%)</v>
      </c>
      <c r="T3" s="2" t="str">
        <f t="shared" si="0"/>
        <v>Fantasy Contest Adjusted Revenue</v>
      </c>
      <c r="U3" s="2" t="str">
        <f t="shared" si="0"/>
        <v>Fantasy Contest Tax (8.4%)</v>
      </c>
      <c r="V3" s="2" t="str">
        <f>B3</f>
        <v>Fantasy Contest Adjusted Revenue</v>
      </c>
      <c r="W3" s="3" t="s">
        <v>10</v>
      </c>
    </row>
    <row r="4" spans="1:23" x14ac:dyDescent="0.35">
      <c r="A4" s="19" t="s">
        <v>14</v>
      </c>
      <c r="B4" s="20">
        <f>[1]Summary!B25</f>
        <v>874332.69</v>
      </c>
      <c r="C4" s="20">
        <f>[1]Summary!C25</f>
        <v>73443.95</v>
      </c>
      <c r="D4" s="9">
        <f>[1]Summary!$E25</f>
        <v>1203400.1100000001</v>
      </c>
      <c r="E4" s="9">
        <f>[1]Summary!$F25</f>
        <v>101085.61</v>
      </c>
      <c r="F4" s="9">
        <f>[1]Summary!$H25</f>
        <v>9788.7999999999993</v>
      </c>
      <c r="G4" s="9">
        <f>[1]Summary!$I25</f>
        <v>822.26</v>
      </c>
      <c r="H4" s="9">
        <f>[1]Summary!$K25</f>
        <v>92164.38</v>
      </c>
      <c r="I4" s="9">
        <f>[1]Summary!$L25</f>
        <v>7741.81</v>
      </c>
      <c r="J4" s="9">
        <f>[1]Summary!$P25</f>
        <v>-8113.35</v>
      </c>
      <c r="K4" s="9">
        <f>[1]Summary!$Q25</f>
        <v>-681.52</v>
      </c>
      <c r="L4" s="9">
        <f>[1]Summary!$U25</f>
        <v>42923.66</v>
      </c>
      <c r="M4" s="9">
        <f>[1]Summary!$V25</f>
        <v>3605.59</v>
      </c>
      <c r="N4" s="9">
        <f>[1]Summary!$Z25</f>
        <v>92023.48</v>
      </c>
      <c r="O4" s="9">
        <f>[1]Summary!$AA25</f>
        <v>7729.97</v>
      </c>
      <c r="P4" s="9">
        <f>[1]Summary!$AC25</f>
        <v>0</v>
      </c>
      <c r="Q4" s="9">
        <f>[1]Summary!$AD25</f>
        <v>0</v>
      </c>
      <c r="R4" s="9">
        <f>[1]Summary!$AF25</f>
        <v>43173.599999999999</v>
      </c>
      <c r="S4" s="9">
        <f>[1]Summary!$AG25</f>
        <v>3626.58</v>
      </c>
      <c r="T4" s="9">
        <f>[1]Summary!$AJ25</f>
        <v>1575.19</v>
      </c>
      <c r="U4" s="9">
        <f>[1]Summary!$AK25</f>
        <v>132.32</v>
      </c>
      <c r="V4" s="9">
        <f>B4+D4+F4+H4+J4+L4+N4+P4+R4+T4</f>
        <v>2351268.56</v>
      </c>
      <c r="W4" s="10">
        <f>C4+E4+G4+I4+K4+M4+O4+Q4+S4+U4</f>
        <v>197506.57</v>
      </c>
    </row>
    <row r="5" spans="1:23" x14ac:dyDescent="0.35">
      <c r="A5" s="19" t="s">
        <v>15</v>
      </c>
      <c r="B5" s="20">
        <f>[1]Summary!B26</f>
        <v>499863.06</v>
      </c>
      <c r="C5" s="20">
        <f>[1]Summary!C26</f>
        <v>41988.5</v>
      </c>
      <c r="D5" s="9">
        <f>[1]Summary!$E26</f>
        <v>595481.05000000005</v>
      </c>
      <c r="E5" s="9">
        <f>[1]Summary!$F26</f>
        <v>50020.41</v>
      </c>
      <c r="F5" s="9">
        <f>[1]Summary!$H26</f>
        <v>3985.74</v>
      </c>
      <c r="G5" s="9">
        <f>[1]Summary!$I26</f>
        <v>334.8</v>
      </c>
      <c r="H5" s="9">
        <f>[1]Summary!$K26</f>
        <v>-75222.16</v>
      </c>
      <c r="I5" s="9">
        <f>[1]Summary!$L26</f>
        <v>-6318.66</v>
      </c>
      <c r="J5" s="9">
        <f>[1]Summary!$P26</f>
        <v>315.94</v>
      </c>
      <c r="K5" s="9">
        <f>[1]Summary!$Q26</f>
        <v>26.54</v>
      </c>
      <c r="L5" s="9">
        <f>[1]Summary!$U26</f>
        <v>11337.07</v>
      </c>
      <c r="M5" s="9">
        <f>[1]Summary!$V26</f>
        <v>952.31</v>
      </c>
      <c r="N5" s="9">
        <f>[1]Summary!$Z26</f>
        <v>0</v>
      </c>
      <c r="O5" s="9">
        <f>[1]Summary!$AA26</f>
        <v>0</v>
      </c>
      <c r="P5" s="9">
        <f>[1]Summary!$AC26</f>
        <v>0</v>
      </c>
      <c r="Q5" s="9">
        <f>[1]Summary!$AD26</f>
        <v>0</v>
      </c>
      <c r="R5" s="9">
        <f>[1]Summary!$AF26</f>
        <v>23121.85</v>
      </c>
      <c r="S5" s="9">
        <f>[1]Summary!$AG26</f>
        <v>1942.24</v>
      </c>
      <c r="T5" s="9">
        <f>[1]Summary!$AJ26</f>
        <v>7189.02</v>
      </c>
      <c r="U5" s="9">
        <f>[1]Summary!$AK26</f>
        <v>603.88</v>
      </c>
      <c r="V5" s="9">
        <f t="shared" ref="V5:W15" si="1">B5+D5+F5+H5+J5+L5+N5+P5+R5+T5</f>
        <v>1066071.57</v>
      </c>
      <c r="W5" s="10">
        <f t="shared" si="1"/>
        <v>89550.02</v>
      </c>
    </row>
    <row r="6" spans="1:23" x14ac:dyDescent="0.35">
      <c r="A6" s="19" t="s">
        <v>16</v>
      </c>
      <c r="B6" s="20">
        <f>[1]Summary!B27</f>
        <v>314261.82</v>
      </c>
      <c r="C6" s="20">
        <f>[1]Summary!C27</f>
        <v>26397.99</v>
      </c>
      <c r="D6" s="9">
        <f>[1]Summary!$E27</f>
        <v>536385</v>
      </c>
      <c r="E6" s="9">
        <f>[1]Summary!$F27</f>
        <v>45056.34</v>
      </c>
      <c r="F6" s="9">
        <f>[1]Summary!$H27</f>
        <v>899.32</v>
      </c>
      <c r="G6" s="9">
        <f>[1]Summary!$I27</f>
        <v>75.540000000000006</v>
      </c>
      <c r="H6" s="9">
        <f>[1]Summary!$K27</f>
        <v>12451.88</v>
      </c>
      <c r="I6" s="9">
        <f>[1]Summary!$L27</f>
        <v>1045.96</v>
      </c>
      <c r="J6" s="9">
        <f>[1]Summary!$P27</f>
        <v>1028.47</v>
      </c>
      <c r="K6" s="9">
        <f>[1]Summary!$Q27</f>
        <v>86.39</v>
      </c>
      <c r="L6" s="9">
        <f>[1]Summary!$U27</f>
        <v>8641.4599999999991</v>
      </c>
      <c r="M6" s="9">
        <f>[1]Summary!$V27</f>
        <v>725.88</v>
      </c>
      <c r="N6" s="9">
        <f>[1]Summary!$Z27</f>
        <v>15863.93</v>
      </c>
      <c r="O6" s="9">
        <f>[1]Summary!$AA27</f>
        <v>1332.57</v>
      </c>
      <c r="P6" s="9">
        <f>[1]Summary!$AC27</f>
        <v>0</v>
      </c>
      <c r="Q6" s="9">
        <f>[1]Summary!$AD27</f>
        <v>0</v>
      </c>
      <c r="R6" s="9">
        <f>[1]Summary!$AF27</f>
        <v>22405.119999999999</v>
      </c>
      <c r="S6" s="9">
        <f>[1]Summary!$AG27</f>
        <v>1882.03</v>
      </c>
      <c r="T6" s="9">
        <f>[1]Summary!$AJ27</f>
        <v>125.36</v>
      </c>
      <c r="U6" s="9">
        <f>[1]Summary!$AK27</f>
        <v>10.53</v>
      </c>
      <c r="V6" s="9">
        <f t="shared" si="1"/>
        <v>912062.36</v>
      </c>
      <c r="W6" s="10">
        <f t="shared" si="1"/>
        <v>76613.23000000001</v>
      </c>
    </row>
    <row r="7" spans="1:23" x14ac:dyDescent="0.35">
      <c r="A7" s="19" t="s">
        <v>17</v>
      </c>
      <c r="B7" s="20">
        <f>[1]Summary!B28</f>
        <v>675117.54</v>
      </c>
      <c r="C7" s="20">
        <f>[1]Summary!C28</f>
        <v>56709.87</v>
      </c>
      <c r="D7" s="9">
        <f>[1]Summary!$E28</f>
        <v>784301.88</v>
      </c>
      <c r="E7" s="9">
        <f>[1]Summary!$F28</f>
        <v>65881.36</v>
      </c>
      <c r="F7" s="9">
        <f>[1]Summary!$H28</f>
        <v>3494.36</v>
      </c>
      <c r="G7" s="9">
        <f>[1]Summary!$I28</f>
        <v>293.52999999999997</v>
      </c>
      <c r="H7" s="9">
        <f>[1]Summary!$K28</f>
        <v>12592.91</v>
      </c>
      <c r="I7" s="9">
        <f>[1]Summary!$L28</f>
        <v>1057.8</v>
      </c>
      <c r="J7" s="9">
        <f>[1]Summary!$P28</f>
        <v>2027.9</v>
      </c>
      <c r="K7" s="9">
        <f>[1]Summary!$Q28</f>
        <v>170.34</v>
      </c>
      <c r="L7" s="9">
        <f>[1]Summary!$U28</f>
        <v>7307.11</v>
      </c>
      <c r="M7" s="9">
        <f>[1]Summary!$V28</f>
        <v>613.79999999999995</v>
      </c>
      <c r="N7" s="9">
        <f>[1]Summary!$Z28</f>
        <v>10477.1</v>
      </c>
      <c r="O7" s="9">
        <f>[1]Summary!$AA28</f>
        <v>880.08</v>
      </c>
      <c r="P7" s="9">
        <f>[1]Summary!$AC28</f>
        <v>0</v>
      </c>
      <c r="Q7" s="9">
        <f>[1]Summary!$AD28</f>
        <v>0</v>
      </c>
      <c r="R7" s="9">
        <f>[1]Summary!$AF28</f>
        <v>8975.93</v>
      </c>
      <c r="S7" s="9">
        <f>[1]Summary!$AG28</f>
        <v>753.98</v>
      </c>
      <c r="T7" s="9">
        <f>[1]Summary!$AJ28</f>
        <v>106.86</v>
      </c>
      <c r="U7" s="9">
        <f>[1]Summary!$AK28</f>
        <v>8.98</v>
      </c>
      <c r="V7" s="9">
        <f t="shared" si="1"/>
        <v>1504401.59</v>
      </c>
      <c r="W7" s="10">
        <f t="shared" si="1"/>
        <v>126369.74</v>
      </c>
    </row>
    <row r="8" spans="1:23" x14ac:dyDescent="0.35">
      <c r="A8" s="19" t="s">
        <v>18</v>
      </c>
      <c r="B8" s="20">
        <f>[1]Summary!B29</f>
        <v>514638.65</v>
      </c>
      <c r="C8" s="20">
        <f>[1]Summary!C29</f>
        <v>43229.65</v>
      </c>
      <c r="D8" s="9">
        <f>[1]Summary!$E29</f>
        <v>687294.6</v>
      </c>
      <c r="E8" s="9">
        <f>[1]Summary!$F29</f>
        <v>57732.75</v>
      </c>
      <c r="F8" s="9">
        <f>[1]Summary!$H29</f>
        <v>4107.63</v>
      </c>
      <c r="G8" s="9">
        <f>[1]Summary!$I29</f>
        <v>345.04</v>
      </c>
      <c r="H8" s="9">
        <f>[1]Summary!$K29</f>
        <v>30206.91</v>
      </c>
      <c r="I8" s="9">
        <f>[1]Summary!$L29</f>
        <v>2537.38</v>
      </c>
      <c r="J8" s="9">
        <f>[1]Summary!$P29</f>
        <v>5258.85</v>
      </c>
      <c r="K8" s="9">
        <f>[1]Summary!$Q29</f>
        <v>441.74</v>
      </c>
      <c r="L8" s="9">
        <f>[1]Summary!$U29</f>
        <v>8631.69</v>
      </c>
      <c r="M8" s="9">
        <f>[1]Summary!$V29</f>
        <v>725.06</v>
      </c>
      <c r="N8" s="9">
        <f>[1]Summary!$Z29</f>
        <v>15346.17</v>
      </c>
      <c r="O8" s="9">
        <f>[1]Summary!$AA29</f>
        <v>1289.08</v>
      </c>
      <c r="P8" s="9">
        <f>[1]Summary!$AC29</f>
        <v>0</v>
      </c>
      <c r="Q8" s="9">
        <f>[1]Summary!$AD29</f>
        <v>0</v>
      </c>
      <c r="R8" s="9">
        <f>[1]Summary!$AF29</f>
        <v>17295.259999999998</v>
      </c>
      <c r="S8" s="9">
        <f>[1]Summary!$AG29</f>
        <v>1452.8</v>
      </c>
      <c r="T8" s="9">
        <f>[1]Summary!$AJ29</f>
        <v>739.93</v>
      </c>
      <c r="U8" s="9">
        <f>[1]Summary!$AK29</f>
        <v>62.15</v>
      </c>
      <c r="V8" s="9">
        <f t="shared" si="1"/>
        <v>1283519.6899999997</v>
      </c>
      <c r="W8" s="10">
        <f t="shared" si="1"/>
        <v>107815.65</v>
      </c>
    </row>
    <row r="9" spans="1:23" x14ac:dyDescent="0.35">
      <c r="A9" s="19" t="s">
        <v>19</v>
      </c>
      <c r="B9" s="20">
        <f>[1]Summary!B30</f>
        <v>530793.72</v>
      </c>
      <c r="C9" s="20">
        <f>[1]Summary!C30</f>
        <v>44586.67</v>
      </c>
      <c r="D9" s="9">
        <f>[1]Summary!$E30</f>
        <v>733953.89</v>
      </c>
      <c r="E9" s="9">
        <f>[1]Summary!$F30</f>
        <v>61652.13</v>
      </c>
      <c r="F9" s="9">
        <f>[1]Summary!$H30</f>
        <v>1746.78</v>
      </c>
      <c r="G9" s="9">
        <f>[1]Summary!$I30</f>
        <v>146.72999999999999</v>
      </c>
      <c r="H9" s="9">
        <f>[1]Summary!$K30</f>
        <v>28268.25</v>
      </c>
      <c r="I9" s="9">
        <f>[1]Summary!$L30</f>
        <v>2374.5300000000002</v>
      </c>
      <c r="J9" s="9">
        <f>[1]Summary!$P30</f>
        <v>2126.77</v>
      </c>
      <c r="K9" s="9">
        <f>[1]Summary!$Q30</f>
        <v>178.65</v>
      </c>
      <c r="L9" s="9">
        <f>[1]Summary!$U30</f>
        <v>5630.69</v>
      </c>
      <c r="M9" s="9">
        <f>[1]Summary!$V30</f>
        <v>472.98</v>
      </c>
      <c r="N9" s="9">
        <f>[1]Summary!$Z30</f>
        <v>12044.59</v>
      </c>
      <c r="O9" s="9">
        <f>[1]Summary!$AA30</f>
        <v>1011.75</v>
      </c>
      <c r="P9" s="9">
        <f>[1]Summary!$AC30</f>
        <v>0</v>
      </c>
      <c r="Q9" s="9">
        <f>[1]Summary!$AD30</f>
        <v>0</v>
      </c>
      <c r="R9" s="9">
        <f>[1]Summary!$AF30</f>
        <v>25572.38</v>
      </c>
      <c r="S9" s="9">
        <f>[1]Summary!$AG30</f>
        <v>2148.08</v>
      </c>
      <c r="T9" s="9">
        <f>[1]Summary!$AJ30</f>
        <v>175.49</v>
      </c>
      <c r="U9" s="9">
        <f>[1]Summary!$AK30</f>
        <v>14.74</v>
      </c>
      <c r="V9" s="9">
        <f t="shared" si="1"/>
        <v>1340312.5599999998</v>
      </c>
      <c r="W9" s="10">
        <f t="shared" si="1"/>
        <v>112586.25999999998</v>
      </c>
    </row>
    <row r="10" spans="1:23" x14ac:dyDescent="0.35">
      <c r="A10" s="19" t="s">
        <v>20</v>
      </c>
      <c r="B10" s="20">
        <f>[1]Summary!B31</f>
        <v>396524.81</v>
      </c>
      <c r="C10" s="20">
        <f>[1]Summary!C31</f>
        <v>33308.080000000002</v>
      </c>
      <c r="D10" s="9">
        <f>[1]Summary!$E31</f>
        <v>614026.9</v>
      </c>
      <c r="E10" s="9">
        <f>[1]Summary!$F31</f>
        <v>51578.26</v>
      </c>
      <c r="F10" s="9">
        <f>[1]Summary!$H31</f>
        <v>697.95</v>
      </c>
      <c r="G10" s="9">
        <f>[1]Summary!$I31</f>
        <v>58.63</v>
      </c>
      <c r="H10" s="9">
        <f>[1]Summary!$K31</f>
        <v>95766.89</v>
      </c>
      <c r="I10" s="9">
        <f>[1]Summary!$L31</f>
        <v>8044.42</v>
      </c>
      <c r="J10" s="9">
        <f>[1]Summary!$P31</f>
        <v>2918.97</v>
      </c>
      <c r="K10" s="9">
        <f>[1]Summary!$Q31</f>
        <v>245.19</v>
      </c>
      <c r="L10" s="9">
        <f>[1]Summary!$U31</f>
        <v>6530.27</v>
      </c>
      <c r="M10" s="9">
        <f>[1]Summary!$V31</f>
        <v>548.54</v>
      </c>
      <c r="N10" s="9">
        <f>[1]Summary!$Z31</f>
        <v>7809.53</v>
      </c>
      <c r="O10" s="9">
        <f>[1]Summary!$AA31</f>
        <v>656</v>
      </c>
      <c r="P10" s="9">
        <f>[1]Summary!$AC31</f>
        <v>0</v>
      </c>
      <c r="Q10" s="9">
        <f>[1]Summary!$AD31</f>
        <v>0</v>
      </c>
      <c r="R10" s="9">
        <f>[1]Summary!$AF31</f>
        <v>9586.66</v>
      </c>
      <c r="S10" s="9">
        <f>[1]Summary!$AG31</f>
        <v>805.28</v>
      </c>
      <c r="T10" s="9">
        <f>[1]Summary!$AJ31</f>
        <v>51.67</v>
      </c>
      <c r="U10" s="9">
        <f>[1]Summary!$AK31</f>
        <v>4.34</v>
      </c>
      <c r="V10" s="9">
        <f t="shared" si="1"/>
        <v>1133913.6499999997</v>
      </c>
      <c r="W10" s="10">
        <f t="shared" si="1"/>
        <v>95248.739999999991</v>
      </c>
    </row>
    <row r="11" spans="1:23" x14ac:dyDescent="0.35">
      <c r="A11" s="19" t="s">
        <v>21</v>
      </c>
      <c r="B11" s="20">
        <f>[1]Summary!B32</f>
        <v>298949.89</v>
      </c>
      <c r="C11" s="20">
        <f>[1]Summary!C32</f>
        <v>25111.79</v>
      </c>
      <c r="D11" s="9">
        <f>[1]Summary!$E32</f>
        <v>423450.81</v>
      </c>
      <c r="E11" s="9">
        <f>[1]Summary!$F32</f>
        <v>35569.870000000003</v>
      </c>
      <c r="F11" s="9">
        <f>[1]Summary!$H32</f>
        <v>464.03</v>
      </c>
      <c r="G11" s="9">
        <f>[1]Summary!$I32</f>
        <v>38.979999999999997</v>
      </c>
      <c r="H11" s="9">
        <f>[1]Summary!$K32</f>
        <v>180578.72</v>
      </c>
      <c r="I11" s="9">
        <f>[1]Summary!$L32</f>
        <v>15168.61</v>
      </c>
      <c r="J11" s="9">
        <f>[1]Summary!$P32</f>
        <v>13614.13</v>
      </c>
      <c r="K11" s="9">
        <f>[1]Summary!$Q32</f>
        <v>1143.5899999999999</v>
      </c>
      <c r="L11" s="9">
        <f>[1]Summary!$U32</f>
        <v>3192.68</v>
      </c>
      <c r="M11" s="9">
        <f>[1]Summary!$V32</f>
        <v>268.19</v>
      </c>
      <c r="N11" s="9">
        <f>[1]Summary!$Z32</f>
        <v>3432.77</v>
      </c>
      <c r="O11" s="9">
        <f>[1]Summary!$AA32</f>
        <v>288.35000000000002</v>
      </c>
      <c r="P11" s="9">
        <f>[1]Summary!$AC32</f>
        <v>0</v>
      </c>
      <c r="Q11" s="9">
        <f>[1]Summary!$AD32</f>
        <v>0</v>
      </c>
      <c r="R11" s="9">
        <f>[1]Summary!$AF32</f>
        <v>10318.450000000001</v>
      </c>
      <c r="S11" s="9">
        <f>[1]Summary!$AG32</f>
        <v>866.75</v>
      </c>
      <c r="T11" s="9">
        <f>[1]Summary!$AJ32</f>
        <v>35.89</v>
      </c>
      <c r="U11" s="9">
        <f>[1]Summary!$AK32</f>
        <v>3.01</v>
      </c>
      <c r="V11" s="9">
        <f t="shared" si="1"/>
        <v>934037.37</v>
      </c>
      <c r="W11" s="10">
        <f t="shared" si="1"/>
        <v>78459.14</v>
      </c>
    </row>
    <row r="12" spans="1:23" x14ac:dyDescent="0.35">
      <c r="A12" s="19" t="s">
        <v>22</v>
      </c>
      <c r="B12" s="20">
        <f>[1]Summary!B33</f>
        <v>539127.26</v>
      </c>
      <c r="C12" s="20">
        <f>[1]Summary!C33</f>
        <v>45286.69</v>
      </c>
      <c r="D12" s="9">
        <f>[1]Summary!$E33</f>
        <v>943337.34</v>
      </c>
      <c r="E12" s="9">
        <f>[1]Summary!$F33</f>
        <v>79240.34</v>
      </c>
      <c r="F12" s="9">
        <f>[1]Summary!$H33</f>
        <v>2804.34</v>
      </c>
      <c r="G12" s="9">
        <f>[1]Summary!$I33</f>
        <v>235.56</v>
      </c>
      <c r="H12" s="9">
        <f>[1]Summary!$K33</f>
        <v>88698.25</v>
      </c>
      <c r="I12" s="9">
        <f>[1]Summary!$L33</f>
        <v>7450.65</v>
      </c>
      <c r="J12" s="9">
        <f>[1]Summary!$P33</f>
        <v>3257.46</v>
      </c>
      <c r="K12" s="9">
        <f>[1]Summary!$Q33</f>
        <v>273.63</v>
      </c>
      <c r="L12" s="9">
        <f>[1]Summary!$U33</f>
        <v>-23713.82</v>
      </c>
      <c r="M12" s="9">
        <f>[1]Summary!$V33</f>
        <v>-1991.96</v>
      </c>
      <c r="N12" s="9">
        <f>[1]Summary!$Z33</f>
        <v>18275.64</v>
      </c>
      <c r="O12" s="9">
        <f>[1]Summary!$AA33</f>
        <v>1535.15</v>
      </c>
      <c r="P12" s="9">
        <f>[1]Summary!$AC33</f>
        <v>0</v>
      </c>
      <c r="Q12" s="9">
        <f>[1]Summary!$AD33</f>
        <v>0</v>
      </c>
      <c r="R12" s="9">
        <f>[1]Summary!$AF33</f>
        <v>27293.85</v>
      </c>
      <c r="S12" s="9">
        <f>[1]Summary!$AG33</f>
        <v>2292.6799999999998</v>
      </c>
      <c r="T12" s="9">
        <f>[1]Summary!$AJ33</f>
        <v>333.31</v>
      </c>
      <c r="U12" s="9">
        <f>[1]Summary!$AK33</f>
        <v>28</v>
      </c>
      <c r="V12" s="9">
        <f t="shared" si="1"/>
        <v>1599413.6300000001</v>
      </c>
      <c r="W12" s="10">
        <f t="shared" si="1"/>
        <v>134350.74</v>
      </c>
    </row>
    <row r="13" spans="1:23" x14ac:dyDescent="0.35">
      <c r="A13" s="19" t="s">
        <v>23</v>
      </c>
      <c r="B13" s="20">
        <f>[1]Summary!B34</f>
        <v>661707.32999999996</v>
      </c>
      <c r="C13" s="20">
        <f>[1]Summary!C34</f>
        <v>55583.42</v>
      </c>
      <c r="D13" s="9">
        <f>[1]Summary!$E34</f>
        <v>1005643.65</v>
      </c>
      <c r="E13" s="9">
        <f>[1]Summary!$F34</f>
        <v>84474.07</v>
      </c>
      <c r="F13" s="9">
        <f>[1]Summary!$H34</f>
        <v>25417.759999999998</v>
      </c>
      <c r="G13" s="9">
        <f>[1]Summary!$I34</f>
        <v>2135.09</v>
      </c>
      <c r="H13" s="9">
        <f>[1]Summary!$K34</f>
        <v>4045.39</v>
      </c>
      <c r="I13" s="9">
        <f>[1]Summary!$L34</f>
        <v>339.81</v>
      </c>
      <c r="J13" s="9">
        <f>[1]Summary!$P34</f>
        <v>0</v>
      </c>
      <c r="K13" s="9">
        <f>[1]Summary!$Q34</f>
        <v>0</v>
      </c>
      <c r="L13" s="9">
        <f>[1]Summary!$U34</f>
        <v>-15204.41</v>
      </c>
      <c r="M13" s="9">
        <f>[1]Summary!$V34</f>
        <v>-1277.17</v>
      </c>
      <c r="N13" s="9">
        <f>[1]Summary!$Z34</f>
        <v>18971.2</v>
      </c>
      <c r="O13" s="9">
        <f>[1]Summary!$AA34</f>
        <v>1593.58</v>
      </c>
      <c r="P13" s="9">
        <f>[1]Summary!$AC34</f>
        <v>0</v>
      </c>
      <c r="Q13" s="9">
        <f>[1]Summary!$AD34</f>
        <v>0</v>
      </c>
      <c r="R13" s="9">
        <f>[1]Summary!$AF34</f>
        <v>57673.64</v>
      </c>
      <c r="S13" s="9">
        <f>[1]Summary!$AG34</f>
        <v>4844.59</v>
      </c>
      <c r="T13" s="9">
        <f>[1]Summary!$AJ34</f>
        <v>4145.74</v>
      </c>
      <c r="U13" s="9">
        <f>[1]Summary!$AK34</f>
        <v>348.24</v>
      </c>
      <c r="V13" s="9">
        <f t="shared" si="1"/>
        <v>1762400.2999999998</v>
      </c>
      <c r="W13" s="10">
        <f t="shared" si="1"/>
        <v>148041.62999999995</v>
      </c>
    </row>
    <row r="14" spans="1:23" x14ac:dyDescent="0.35">
      <c r="A14" s="19" t="s">
        <v>24</v>
      </c>
      <c r="B14" s="20">
        <f>[1]Summary!B35</f>
        <v>562634.37</v>
      </c>
      <c r="C14" s="20">
        <f>[1]Summary!C35</f>
        <v>47261.29</v>
      </c>
      <c r="D14" s="9">
        <f>[1]Summary!$E35</f>
        <v>913579.94</v>
      </c>
      <c r="E14" s="9">
        <f>[1]Summary!$F35</f>
        <v>76740.72</v>
      </c>
      <c r="F14" s="9">
        <f>[1]Summary!$H35</f>
        <v>16829.86</v>
      </c>
      <c r="G14" s="9">
        <f>[1]Summary!$I35</f>
        <v>1413.71</v>
      </c>
      <c r="H14" s="9">
        <f>[1]Summary!$K35</f>
        <v>1662.68</v>
      </c>
      <c r="I14" s="9">
        <f>[1]Summary!$L35</f>
        <v>139.66999999999999</v>
      </c>
      <c r="J14" s="9">
        <f>[1]Summary!$P35</f>
        <v>0</v>
      </c>
      <c r="K14" s="9">
        <f>[1]Summary!$Q35</f>
        <v>0</v>
      </c>
      <c r="L14" s="9">
        <f>[1]Summary!$U35</f>
        <v>-42962.01</v>
      </c>
      <c r="M14" s="9">
        <f>[1]Summary!$V35</f>
        <v>-3608.81</v>
      </c>
      <c r="N14" s="9">
        <f>[1]Summary!$Z35</f>
        <v>12757.66</v>
      </c>
      <c r="O14" s="9">
        <f>[1]Summary!$AA35</f>
        <v>1071.6400000000001</v>
      </c>
      <c r="P14" s="9">
        <f>[1]Summary!$AC35</f>
        <v>0</v>
      </c>
      <c r="Q14" s="9">
        <f>[1]Summary!$AD35</f>
        <v>0</v>
      </c>
      <c r="R14" s="9">
        <f>[1]Summary!$AF35</f>
        <v>64308.43</v>
      </c>
      <c r="S14" s="9">
        <f>[1]Summary!$AG35</f>
        <v>5401.91</v>
      </c>
      <c r="T14" s="9">
        <f>[1]Summary!$AJ35</f>
        <v>581.04999999999995</v>
      </c>
      <c r="U14" s="9">
        <f>[1]Summary!$AK35</f>
        <v>48.81</v>
      </c>
      <c r="V14" s="9">
        <f t="shared" si="1"/>
        <v>1529391.98</v>
      </c>
      <c r="W14" s="10">
        <f t="shared" si="1"/>
        <v>128468.94000000002</v>
      </c>
    </row>
    <row r="15" spans="1:23" ht="15" thickBot="1" x14ac:dyDescent="0.4">
      <c r="A15" s="19" t="s">
        <v>11</v>
      </c>
      <c r="B15" s="20">
        <f>[1]Summary!B36</f>
        <v>543987.84</v>
      </c>
      <c r="C15" s="20">
        <f>[1]Summary!C36</f>
        <v>45694.98</v>
      </c>
      <c r="D15" s="9">
        <f>[1]Summary!$E36</f>
        <v>832369.34</v>
      </c>
      <c r="E15" s="9">
        <f>[1]Summary!$F36</f>
        <v>69919.02</v>
      </c>
      <c r="F15" s="9">
        <f>[1]Summary!$H36</f>
        <v>3030.28</v>
      </c>
      <c r="G15" s="9">
        <f>[1]Summary!$I36</f>
        <v>254.54</v>
      </c>
      <c r="H15" s="9">
        <f>[1]Summary!$K36</f>
        <v>-603670.46</v>
      </c>
      <c r="I15" s="9">
        <f>[1]Summary!$L36</f>
        <v>-50708.32</v>
      </c>
      <c r="J15" s="9">
        <f>[1]Summary!$P36</f>
        <v>108.83</v>
      </c>
      <c r="K15" s="9">
        <f>[1]Summary!$Q36</f>
        <v>9.14</v>
      </c>
      <c r="L15" s="9">
        <f>[1]Summary!$U36</f>
        <v>-69817.58</v>
      </c>
      <c r="M15" s="9">
        <f>[1]Summary!$V36</f>
        <v>-5864.68</v>
      </c>
      <c r="N15" s="9">
        <f>[1]Summary!$Z36</f>
        <v>3703.48</v>
      </c>
      <c r="O15" s="9">
        <f>[1]Summary!$AA36</f>
        <v>311.08999999999997</v>
      </c>
      <c r="P15" s="9">
        <f>[1]Summary!$AC36</f>
        <v>0</v>
      </c>
      <c r="Q15" s="9">
        <f>[1]Summary!$AD36</f>
        <v>0</v>
      </c>
      <c r="R15" s="9">
        <f>[1]Summary!$AF36</f>
        <v>61980.7</v>
      </c>
      <c r="S15" s="9">
        <f>[1]Summary!$AG36</f>
        <v>5206.38</v>
      </c>
      <c r="T15" s="9">
        <f>[1]Summary!$AJ36</f>
        <v>773.01</v>
      </c>
      <c r="U15" s="9">
        <f>[1]Summary!$AK36</f>
        <v>64.930000000000007</v>
      </c>
      <c r="V15" s="9">
        <f t="shared" si="1"/>
        <v>772465.44</v>
      </c>
      <c r="W15" s="10">
        <f t="shared" si="1"/>
        <v>64887.079999999987</v>
      </c>
    </row>
    <row r="16" spans="1:23" ht="15" thickBot="1" x14ac:dyDescent="0.4">
      <c r="A16" s="24" t="s">
        <v>12</v>
      </c>
      <c r="B16" s="21">
        <f t="shared" ref="B16:W16" si="2">SUM(B4:B15)</f>
        <v>6411938.9800000004</v>
      </c>
      <c r="C16" s="25">
        <f t="shared" si="2"/>
        <v>538602.88</v>
      </c>
      <c r="D16" s="26">
        <f t="shared" si="2"/>
        <v>9273224.5099999998</v>
      </c>
      <c r="E16" s="25">
        <f t="shared" si="2"/>
        <v>778950.88000000012</v>
      </c>
      <c r="F16" s="26">
        <f t="shared" si="2"/>
        <v>73266.849999999991</v>
      </c>
      <c r="G16" s="25">
        <f t="shared" si="2"/>
        <v>6154.41</v>
      </c>
      <c r="H16" s="26">
        <f t="shared" si="2"/>
        <v>-132456.35999999993</v>
      </c>
      <c r="I16" s="25">
        <f t="shared" si="2"/>
        <v>-11126.340000000004</v>
      </c>
      <c r="J16" s="26">
        <f t="shared" si="2"/>
        <v>22543.97</v>
      </c>
      <c r="K16" s="25">
        <f t="shared" si="2"/>
        <v>1893.6900000000003</v>
      </c>
      <c r="L16" s="26">
        <f t="shared" si="2"/>
        <v>-57503.19000000001</v>
      </c>
      <c r="M16" s="25">
        <f t="shared" si="2"/>
        <v>-4830.2700000000023</v>
      </c>
      <c r="N16" s="26">
        <f t="shared" si="2"/>
        <v>210705.55000000005</v>
      </c>
      <c r="O16" s="25">
        <f t="shared" si="2"/>
        <v>17699.260000000002</v>
      </c>
      <c r="P16" s="25">
        <f t="shared" si="2"/>
        <v>0</v>
      </c>
      <c r="Q16" s="25">
        <f t="shared" si="2"/>
        <v>0</v>
      </c>
      <c r="R16" s="25">
        <f t="shared" si="2"/>
        <v>371705.87</v>
      </c>
      <c r="S16" s="25">
        <f t="shared" si="2"/>
        <v>31223.300000000003</v>
      </c>
      <c r="T16" s="25">
        <f t="shared" si="2"/>
        <v>15832.52</v>
      </c>
      <c r="U16" s="25">
        <f t="shared" si="2"/>
        <v>1329.93</v>
      </c>
      <c r="V16" s="26">
        <f t="shared" si="2"/>
        <v>16189258.700000001</v>
      </c>
      <c r="W16" s="22">
        <f t="shared" si="2"/>
        <v>1359897.74</v>
      </c>
    </row>
    <row r="17" spans="1:23" x14ac:dyDescent="0.35">
      <c r="A17" s="4"/>
      <c r="B17" s="5"/>
      <c r="C17" s="6"/>
      <c r="D17" s="5"/>
      <c r="E17" s="6"/>
      <c r="F17" s="5"/>
      <c r="G17" s="6"/>
      <c r="H17" s="5"/>
      <c r="I17" s="6"/>
      <c r="J17" s="5"/>
      <c r="K17" s="6"/>
      <c r="L17" s="5"/>
      <c r="M17" s="6"/>
      <c r="N17" s="5"/>
      <c r="O17" s="6"/>
      <c r="P17" s="5"/>
      <c r="Q17" s="6"/>
      <c r="R17" s="6"/>
      <c r="S17" s="6"/>
      <c r="T17" s="6"/>
      <c r="U17" s="6"/>
      <c r="V17" s="5"/>
      <c r="W17" s="7"/>
    </row>
    <row r="18" spans="1:23" x14ac:dyDescent="0.35">
      <c r="A18" s="11" t="s">
        <v>13</v>
      </c>
      <c r="B18" s="12" t="s">
        <v>25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W18" s="14"/>
    </row>
    <row r="19" spans="1:23" ht="15" thickBot="1" x14ac:dyDescent="0.4">
      <c r="A19" s="15"/>
      <c r="B19" s="29"/>
      <c r="C19" s="29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</sheetData>
  <sheetProtection algorithmName="SHA-512" hashValue="3Is/NfJcsg/9M5rjIs7NlqOoROYIptatDwSSr1/rlnQMhz4tHYSpM5QcyJfa6qfUtCVtVS0vvWbGFpltwgA9UA==" saltValue="2UM88IvVlPq4BoSkr+1Pfg==" spinCount="100000" sheet="1" objects="1" scenarios="1" selectLockedCells="1" selectUnlockedCells="1"/>
  <mergeCells count="13">
    <mergeCell ref="B1:W1"/>
    <mergeCell ref="V2:W2"/>
    <mergeCell ref="J2:K2"/>
    <mergeCell ref="L2:M2"/>
    <mergeCell ref="N2:O2"/>
    <mergeCell ref="P2:Q2"/>
    <mergeCell ref="T2:U2"/>
    <mergeCell ref="R2:S2"/>
    <mergeCell ref="B19:C19"/>
    <mergeCell ref="B2:C2"/>
    <mergeCell ref="D2:E2"/>
    <mergeCell ref="F2:G2"/>
    <mergeCell ref="H2:I2"/>
  </mergeCells>
  <printOptions horizontalCentered="1" gridLines="1"/>
  <pageMargins left="0.25" right="0.25" top="0.75" bottom="0.75" header="0.3" footer="0.3"/>
  <pageSetup paperSize="5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</vt:lpstr>
      <vt:lpstr>2021</vt:lpstr>
      <vt:lpstr>'2021'!Print_Area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</cp:lastModifiedBy>
  <cp:lastPrinted>2022-04-07T11:44:28Z</cp:lastPrinted>
  <dcterms:created xsi:type="dcterms:W3CDTF">2020-05-28T18:53:12Z</dcterms:created>
  <dcterms:modified xsi:type="dcterms:W3CDTF">2022-04-07T11:44:57Z</dcterms:modified>
</cp:coreProperties>
</file>