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Fantasy Contests\"/>
    </mc:Choice>
  </mc:AlternateContent>
  <xr:revisionPtr revIDLastSave="0" documentId="13_ncr:1_{27538308-5C91-4907-8406-FAA06121EC25}" xr6:coauthVersionLast="47" xr6:coauthVersionMax="47" xr10:uidLastSave="{00000000-0000-0000-0000-000000000000}"/>
  <workbookProtection workbookAlgorithmName="SHA-512" workbookHashValue="ViqWHeIvSt9w24CNntrpFwGij16zgvr2yGKf2lbBXFBokehukYgTZIxD6UgkzqgSElRBFNAVNT8ZEOpVNcxeKg==" workbookSaltValue="nu4KbmyQmi4w2+TbgKKaKg==" workbookSpinCount="100000" lockStructure="1"/>
  <bookViews>
    <workbookView xWindow="-110" yWindow="-110" windowWidth="19420" windowHeight="10420" xr2:uid="{17D4D1A9-AED2-4BF1-8948-6372A664948E}"/>
  </bookViews>
  <sheets>
    <sheet name="2021" sheetId="3" r:id="rId1"/>
    <sheet name="2020" sheetId="2" r:id="rId2"/>
  </sheets>
  <externalReferences>
    <externalReference r:id="rId3"/>
  </externalReferences>
  <definedNames>
    <definedName name="_xlnm.Print_Area" localSheetId="1">'2020'!$A$1:$U$19</definedName>
    <definedName name="_xlnm.Print_Area" localSheetId="0">'2021'!$A$1:$U$19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2" l="1"/>
  <c r="R5" i="2"/>
  <c r="S5" i="2"/>
  <c r="R6" i="2"/>
  <c r="S6" i="2"/>
  <c r="R7" i="2"/>
  <c r="S7" i="2"/>
  <c r="R8" i="2"/>
  <c r="S8" i="2"/>
  <c r="R9" i="2"/>
  <c r="S9" i="2"/>
  <c r="R10" i="2"/>
  <c r="S10" i="2"/>
  <c r="R11" i="2"/>
  <c r="S11" i="2"/>
  <c r="R12" i="2"/>
  <c r="S12" i="2"/>
  <c r="R13" i="2"/>
  <c r="S13" i="2"/>
  <c r="R14" i="2"/>
  <c r="S14" i="2"/>
  <c r="R15" i="2"/>
  <c r="S15" i="2"/>
  <c r="S4" i="2"/>
  <c r="R4" i="2"/>
  <c r="R3" i="2"/>
  <c r="S3" i="2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R5" i="3"/>
  <c r="S5" i="3"/>
  <c r="R6" i="3"/>
  <c r="S6" i="3"/>
  <c r="R7" i="3"/>
  <c r="S7" i="3"/>
  <c r="R8" i="3"/>
  <c r="S8" i="3"/>
  <c r="R9" i="3"/>
  <c r="S9" i="3"/>
  <c r="R10" i="3"/>
  <c r="S10" i="3"/>
  <c r="R11" i="3"/>
  <c r="S11" i="3"/>
  <c r="R12" i="3"/>
  <c r="S12" i="3"/>
  <c r="S4" i="3"/>
  <c r="R4" i="3"/>
  <c r="R3" i="3"/>
  <c r="S3" i="3"/>
  <c r="R16" i="2" l="1"/>
  <c r="R16" i="3"/>
  <c r="S16" i="2"/>
  <c r="T13" i="3"/>
  <c r="S16" i="3"/>
  <c r="U13" i="3"/>
  <c r="N5" i="3"/>
  <c r="O5" i="3"/>
  <c r="P5" i="3"/>
  <c r="Q5" i="3"/>
  <c r="N6" i="3"/>
  <c r="O6" i="3"/>
  <c r="P6" i="3"/>
  <c r="Q6" i="3"/>
  <c r="N7" i="3"/>
  <c r="O7" i="3"/>
  <c r="P7" i="3"/>
  <c r="Q7" i="3"/>
  <c r="N8" i="3"/>
  <c r="O8" i="3"/>
  <c r="P8" i="3"/>
  <c r="Q8" i="3"/>
  <c r="N9" i="3"/>
  <c r="O9" i="3"/>
  <c r="P9" i="3"/>
  <c r="Q9" i="3"/>
  <c r="N10" i="3"/>
  <c r="O10" i="3"/>
  <c r="P10" i="3"/>
  <c r="Q10" i="3"/>
  <c r="N11" i="3"/>
  <c r="O11" i="3"/>
  <c r="P11" i="3"/>
  <c r="Q11" i="3"/>
  <c r="N12" i="3"/>
  <c r="O12" i="3"/>
  <c r="P12" i="3"/>
  <c r="Q12" i="3"/>
  <c r="Q4" i="3"/>
  <c r="P4" i="3"/>
  <c r="O4" i="3"/>
  <c r="N4" i="3"/>
  <c r="J5" i="2"/>
  <c r="K5" i="2"/>
  <c r="L5" i="2"/>
  <c r="M5" i="2"/>
  <c r="N5" i="2"/>
  <c r="O5" i="2"/>
  <c r="P5" i="2"/>
  <c r="Q5" i="2"/>
  <c r="J6" i="2"/>
  <c r="K6" i="2"/>
  <c r="L6" i="2"/>
  <c r="M6" i="2"/>
  <c r="N6" i="2"/>
  <c r="O6" i="2"/>
  <c r="P6" i="2"/>
  <c r="Q6" i="2"/>
  <c r="J7" i="2"/>
  <c r="K7" i="2"/>
  <c r="L7" i="2"/>
  <c r="M7" i="2"/>
  <c r="N7" i="2"/>
  <c r="O7" i="2"/>
  <c r="P7" i="2"/>
  <c r="Q7" i="2"/>
  <c r="J8" i="2"/>
  <c r="K8" i="2"/>
  <c r="L8" i="2"/>
  <c r="M8" i="2"/>
  <c r="N8" i="2"/>
  <c r="O8" i="2"/>
  <c r="P8" i="2"/>
  <c r="Q8" i="2"/>
  <c r="J9" i="2"/>
  <c r="K9" i="2"/>
  <c r="L9" i="2"/>
  <c r="M9" i="2"/>
  <c r="N9" i="2"/>
  <c r="O9" i="2"/>
  <c r="P9" i="2"/>
  <c r="Q9" i="2"/>
  <c r="J10" i="2"/>
  <c r="K10" i="2"/>
  <c r="L10" i="2"/>
  <c r="M10" i="2"/>
  <c r="N10" i="2"/>
  <c r="O10" i="2"/>
  <c r="P10" i="2"/>
  <c r="Q10" i="2"/>
  <c r="J11" i="2"/>
  <c r="K11" i="2"/>
  <c r="L11" i="2"/>
  <c r="M11" i="2"/>
  <c r="N11" i="2"/>
  <c r="O11" i="2"/>
  <c r="P11" i="2"/>
  <c r="Q11" i="2"/>
  <c r="J12" i="2"/>
  <c r="K12" i="2"/>
  <c r="L12" i="2"/>
  <c r="M12" i="2"/>
  <c r="N12" i="2"/>
  <c r="O12" i="2"/>
  <c r="P12" i="2"/>
  <c r="Q12" i="2"/>
  <c r="J13" i="2"/>
  <c r="K13" i="2"/>
  <c r="L13" i="2"/>
  <c r="M13" i="2"/>
  <c r="N13" i="2"/>
  <c r="O13" i="2"/>
  <c r="P13" i="2"/>
  <c r="Q13" i="2"/>
  <c r="J14" i="2"/>
  <c r="K14" i="2"/>
  <c r="L14" i="2"/>
  <c r="M14" i="2"/>
  <c r="N14" i="2"/>
  <c r="O14" i="2"/>
  <c r="P14" i="2"/>
  <c r="Q14" i="2"/>
  <c r="J15" i="2"/>
  <c r="K15" i="2"/>
  <c r="L15" i="2"/>
  <c r="M15" i="2"/>
  <c r="N15" i="2"/>
  <c r="O15" i="2"/>
  <c r="P15" i="2"/>
  <c r="Q15" i="2"/>
  <c r="Q4" i="2"/>
  <c r="P4" i="2"/>
  <c r="O4" i="2"/>
  <c r="N4" i="2"/>
  <c r="M4" i="2"/>
  <c r="L4" i="2"/>
  <c r="K4" i="2"/>
  <c r="J4" i="2"/>
  <c r="B12" i="3"/>
  <c r="C12" i="3"/>
  <c r="D12" i="3"/>
  <c r="E12" i="3"/>
  <c r="F12" i="3"/>
  <c r="G12" i="3"/>
  <c r="H12" i="3"/>
  <c r="I12" i="3"/>
  <c r="J12" i="3"/>
  <c r="K12" i="3"/>
  <c r="L12" i="3"/>
  <c r="M12" i="3"/>
  <c r="U12" i="3" l="1"/>
  <c r="T12" i="3"/>
  <c r="B11" i="3"/>
  <c r="C11" i="3"/>
  <c r="D11" i="3"/>
  <c r="E11" i="3"/>
  <c r="F11" i="3"/>
  <c r="G11" i="3"/>
  <c r="H11" i="3"/>
  <c r="I11" i="3"/>
  <c r="J11" i="3"/>
  <c r="K11" i="3"/>
  <c r="L11" i="3"/>
  <c r="M11" i="3"/>
  <c r="U11" i="3" l="1"/>
  <c r="T11" i="3"/>
  <c r="B10" i="3"/>
  <c r="C10" i="3"/>
  <c r="D10" i="3"/>
  <c r="E10" i="3"/>
  <c r="F10" i="3"/>
  <c r="G10" i="3"/>
  <c r="H10" i="3"/>
  <c r="I10" i="3"/>
  <c r="J10" i="3"/>
  <c r="K10" i="3"/>
  <c r="L10" i="3"/>
  <c r="M10" i="3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M9" i="3"/>
  <c r="L9" i="3"/>
  <c r="K9" i="3"/>
  <c r="J9" i="3"/>
  <c r="I9" i="3"/>
  <c r="H9" i="3"/>
  <c r="G9" i="3"/>
  <c r="F9" i="3"/>
  <c r="E9" i="3"/>
  <c r="D9" i="3"/>
  <c r="C9" i="3"/>
  <c r="B9" i="3"/>
  <c r="M8" i="3"/>
  <c r="L8" i="3"/>
  <c r="K8" i="3"/>
  <c r="J8" i="3"/>
  <c r="I8" i="3"/>
  <c r="H8" i="3"/>
  <c r="G8" i="3"/>
  <c r="F8" i="3"/>
  <c r="E8" i="3"/>
  <c r="D8" i="3"/>
  <c r="C8" i="3"/>
  <c r="B8" i="3"/>
  <c r="M7" i="3"/>
  <c r="L7" i="3"/>
  <c r="K7" i="3"/>
  <c r="J7" i="3"/>
  <c r="I7" i="3"/>
  <c r="H7" i="3"/>
  <c r="G7" i="3"/>
  <c r="F7" i="3"/>
  <c r="E7" i="3"/>
  <c r="D7" i="3"/>
  <c r="C7" i="3"/>
  <c r="B7" i="3"/>
  <c r="M6" i="3"/>
  <c r="L6" i="3"/>
  <c r="K6" i="3"/>
  <c r="J6" i="3"/>
  <c r="I6" i="3"/>
  <c r="H6" i="3"/>
  <c r="G6" i="3"/>
  <c r="F6" i="3"/>
  <c r="E6" i="3"/>
  <c r="D6" i="3"/>
  <c r="C6" i="3"/>
  <c r="B6" i="3"/>
  <c r="M5" i="3"/>
  <c r="L5" i="3"/>
  <c r="K5" i="3"/>
  <c r="J5" i="3"/>
  <c r="I5" i="3"/>
  <c r="H5" i="3"/>
  <c r="G5" i="3"/>
  <c r="F5" i="3"/>
  <c r="E5" i="3"/>
  <c r="D5" i="3"/>
  <c r="C5" i="3"/>
  <c r="B5" i="3"/>
  <c r="M4" i="3"/>
  <c r="L4" i="3"/>
  <c r="K4" i="3"/>
  <c r="J4" i="3"/>
  <c r="I4" i="3"/>
  <c r="H4" i="3"/>
  <c r="G4" i="3"/>
  <c r="F4" i="3"/>
  <c r="E4" i="3"/>
  <c r="D4" i="3"/>
  <c r="C4" i="3"/>
  <c r="B4" i="3"/>
  <c r="U10" i="3" l="1"/>
  <c r="T4" i="3"/>
  <c r="T5" i="3"/>
  <c r="T6" i="3"/>
  <c r="T7" i="3"/>
  <c r="T8" i="3"/>
  <c r="T9" i="3"/>
  <c r="T4" i="2"/>
  <c r="T5" i="2"/>
  <c r="T6" i="2"/>
  <c r="T7" i="2"/>
  <c r="T8" i="2"/>
  <c r="T9" i="2"/>
  <c r="T10" i="2"/>
  <c r="T11" i="2"/>
  <c r="T12" i="2"/>
  <c r="T13" i="2"/>
  <c r="T14" i="2"/>
  <c r="T15" i="2"/>
  <c r="T10" i="3"/>
  <c r="U4" i="3"/>
  <c r="U5" i="3"/>
  <c r="U6" i="3"/>
  <c r="U7" i="3"/>
  <c r="U8" i="3"/>
  <c r="U9" i="3"/>
  <c r="U4" i="2"/>
  <c r="U5" i="2"/>
  <c r="U6" i="2"/>
  <c r="U7" i="2"/>
  <c r="U8" i="2"/>
  <c r="U9" i="2"/>
  <c r="U10" i="2"/>
  <c r="U11" i="2"/>
  <c r="U12" i="2"/>
  <c r="U13" i="2"/>
  <c r="U14" i="2"/>
  <c r="U15" i="2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T3" i="3"/>
  <c r="E3" i="3"/>
  <c r="G3" i="3" s="1"/>
  <c r="I3" i="3" s="1"/>
  <c r="K3" i="3" s="1"/>
  <c r="M3" i="3" s="1"/>
  <c r="O3" i="3" s="1"/>
  <c r="Q3" i="3" s="1"/>
  <c r="D3" i="3"/>
  <c r="F3" i="3" s="1"/>
  <c r="H3" i="3" s="1"/>
  <c r="J3" i="3" s="1"/>
  <c r="L3" i="3" s="1"/>
  <c r="N3" i="3" s="1"/>
  <c r="P3" i="3" s="1"/>
  <c r="T16" i="3" l="1"/>
  <c r="U16" i="3"/>
  <c r="Q16" i="2" l="1"/>
  <c r="P16" i="2"/>
  <c r="O16" i="2" l="1"/>
  <c r="N16" i="2"/>
  <c r="L16" i="2" l="1"/>
  <c r="K16" i="2"/>
  <c r="I16" i="2"/>
  <c r="H16" i="2"/>
  <c r="G16" i="2"/>
  <c r="F16" i="2"/>
  <c r="E16" i="2"/>
  <c r="D16" i="2"/>
  <c r="T3" i="2"/>
  <c r="E3" i="2"/>
  <c r="G3" i="2" s="1"/>
  <c r="I3" i="2" s="1"/>
  <c r="K3" i="2" s="1"/>
  <c r="M3" i="2" s="1"/>
  <c r="O3" i="2" s="1"/>
  <c r="Q3" i="2" s="1"/>
  <c r="D3" i="2"/>
  <c r="F3" i="2" s="1"/>
  <c r="H3" i="2" s="1"/>
  <c r="J3" i="2" s="1"/>
  <c r="L3" i="2" s="1"/>
  <c r="N3" i="2" s="1"/>
  <c r="P3" i="2" s="1"/>
  <c r="M16" i="2" l="1"/>
  <c r="J16" i="2"/>
  <c r="B16" i="2"/>
  <c r="C16" i="2"/>
  <c r="T16" i="2" l="1"/>
  <c r="U16" i="2"/>
</calcChain>
</file>

<file path=xl/sharedStrings.xml><?xml version="1.0" encoding="utf-8"?>
<sst xmlns="http://schemas.openxmlformats.org/spreadsheetml/2006/main" count="60" uniqueCount="31">
  <si>
    <t>FanDuel</t>
  </si>
  <si>
    <t>DraftKings</t>
  </si>
  <si>
    <t>SportsHub</t>
  </si>
  <si>
    <t>FFPC, LLC</t>
  </si>
  <si>
    <t>FullTime</t>
  </si>
  <si>
    <t xml:space="preserve">Yahoo </t>
  </si>
  <si>
    <t>All Fantasy Operators</t>
  </si>
  <si>
    <t>Month</t>
  </si>
  <si>
    <t>Fantasy Contest Adjusted Revenue</t>
  </si>
  <si>
    <t>Fantasy Contest Tax (8.4%)</t>
  </si>
  <si>
    <t>Total Fantasy Contest Tax</t>
  </si>
  <si>
    <t>December</t>
  </si>
  <si>
    <t>Total</t>
  </si>
  <si>
    <t>Note:</t>
  </si>
  <si>
    <t>2020 Fantasy Contest Adjusted Revenue and Tax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</si>
  <si>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</si>
  <si>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</si>
  <si>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</si>
  <si>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</si>
  <si>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</si>
  <si>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</si>
  <si>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</si>
  <si>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</si>
  <si>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</si>
  <si>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</si>
  <si>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</si>
  <si>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r>
      <t xml:space="preserve">Above numbers have </t>
    </r>
    <r>
      <rPr>
        <b/>
        <sz val="9"/>
        <color theme="1"/>
        <rFont val="Calibri"/>
        <family val="2"/>
        <scheme val="minor"/>
      </rPr>
      <t>NOT</t>
    </r>
    <r>
      <rPr>
        <sz val="9"/>
        <color theme="1"/>
        <rFont val="Calibri"/>
        <family val="2"/>
        <scheme val="minor"/>
      </rPr>
      <t xml:space="preserve"> been audited.   </t>
    </r>
  </si>
  <si>
    <t>Boom Shakalaka Inc</t>
  </si>
  <si>
    <t>Fantasy Sports Shark</t>
  </si>
  <si>
    <t>2021 Fantasy Contest Adjusted Revenue and Tax</t>
  </si>
  <si>
    <t>PrizePicks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</si>
</sst>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rgb="FF32CEB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6" fillId="0" borderId="0" xfId="1" applyFont="1" applyFill="1" applyBorder="1"/>
    <xf numFmtId="43" fontId="6" fillId="0" borderId="9" xfId="1" applyFont="1" applyFill="1" applyBorder="1"/>
    <xf numFmtId="0" fontId="0" fillId="0" borderId="4" xfId="0" applyBorder="1"/>
    <xf numFmtId="164" fontId="5" fillId="0" borderId="7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7" fillId="0" borderId="0" xfId="0" applyFont="1"/>
    <xf numFmtId="0" fontId="5" fillId="0" borderId="0" xfId="0" applyFont="1"/>
    <xf numFmtId="0" fontId="0" fillId="0" borderId="9" xfId="0" applyBorder="1"/>
    <xf numFmtId="0" fontId="5" fillId="0" borderId="10" xfId="0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2" fillId="0" borderId="13" xfId="0" applyFont="1" applyBorder="1" applyAlignment="1">
      <alignment horizontal="center" vertical="center" wrapText="1"/>
    </xf>
    <xf numFmtId="17" fontId="0" fillId="0" borderId="13" xfId="0" applyNumberFormat="1" applyBorder="1" applyAlignment="1">
      <alignment horizontal="left"/>
    </xf>
    <xf numFmtId="164" fontId="5" fillId="0" borderId="6" xfId="1" applyNumberFormat="1" applyFont="1" applyFill="1" applyBorder="1" applyAlignment="1">
      <alignment horizontal="center"/>
    </xf>
    <xf numFmtId="164" fontId="5" fillId="0" borderId="15" xfId="1" applyNumberFormat="1" applyFont="1" applyFill="1" applyBorder="1" applyAlignment="1">
      <alignment horizontal="center"/>
    </xf>
    <xf numFmtId="164" fontId="6" fillId="0" borderId="16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7" xfId="0" applyFont="1" applyBorder="1" applyAlignment="1">
      <alignment horizontal="right" vertical="center" wrapText="1"/>
    </xf>
    <xf numFmtId="164" fontId="6" fillId="0" borderId="21" xfId="1" applyNumberFormat="1" applyFont="1" applyFill="1" applyBorder="1" applyAlignment="1">
      <alignment horizontal="center"/>
    </xf>
    <xf numFmtId="164" fontId="5" fillId="0" borderId="21" xfId="1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12" borderId="22" xfId="0" applyFont="1" applyFill="1" applyBorder="1" applyAlignment="1">
      <alignment horizontal="center"/>
    </xf>
    <xf numFmtId="0" fontId="4" fillId="12" borderId="2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ntasy%20Contest%20Adjusted%20Revenues%20and%20Ta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</sheetNames>
    <sheetDataSet>
      <sheetData sheetId="0">
        <row r="4">
          <cell r="B4">
            <v>336476.24</v>
          </cell>
        </row>
        <row r="9">
          <cell r="B9">
            <v>708543.93</v>
          </cell>
          <cell r="C9">
            <v>59517.69</v>
          </cell>
          <cell r="E9">
            <v>756813.9</v>
          </cell>
          <cell r="F9">
            <v>63572.37</v>
          </cell>
          <cell r="H9">
            <v>3511.81</v>
          </cell>
          <cell r="I9">
            <v>294.99</v>
          </cell>
          <cell r="K9">
            <v>67516.86</v>
          </cell>
          <cell r="L9">
            <v>5671.42</v>
          </cell>
          <cell r="P9">
            <v>4817.8900000000003</v>
          </cell>
          <cell r="Q9">
            <v>404.7</v>
          </cell>
          <cell r="U9">
            <v>37073.14</v>
          </cell>
          <cell r="V9">
            <v>3114.14</v>
          </cell>
          <cell r="Z9">
            <v>44495.16</v>
          </cell>
          <cell r="AA9">
            <v>3737.59</v>
          </cell>
          <cell r="AC9">
            <v>214.06</v>
          </cell>
          <cell r="AD9">
            <v>17.98</v>
          </cell>
          <cell r="AF9">
            <v>18508.64</v>
          </cell>
          <cell r="AG9">
            <v>1554.73</v>
          </cell>
        </row>
        <row r="10">
          <cell r="B10">
            <v>428714.65</v>
          </cell>
          <cell r="C10">
            <v>36012.03</v>
          </cell>
          <cell r="E10">
            <v>530879.63</v>
          </cell>
          <cell r="F10">
            <v>44593.89</v>
          </cell>
          <cell r="H10">
            <v>3570.97</v>
          </cell>
          <cell r="I10">
            <v>299.95999999999998</v>
          </cell>
          <cell r="K10">
            <v>-43969</v>
          </cell>
          <cell r="L10">
            <v>-3693.4</v>
          </cell>
          <cell r="P10">
            <v>-1686.04</v>
          </cell>
          <cell r="Q10">
            <v>-141.63</v>
          </cell>
          <cell r="U10">
            <v>6988.27</v>
          </cell>
          <cell r="V10">
            <v>587.01</v>
          </cell>
          <cell r="Z10">
            <v>36938.89</v>
          </cell>
          <cell r="AA10">
            <v>3102.87</v>
          </cell>
          <cell r="AC10">
            <v>449.36</v>
          </cell>
          <cell r="AD10">
            <v>37.75</v>
          </cell>
          <cell r="AF10">
            <v>24871.1</v>
          </cell>
          <cell r="AG10">
            <v>2089.17</v>
          </cell>
        </row>
        <row r="11">
          <cell r="B11">
            <v>182707.33</v>
          </cell>
          <cell r="C11">
            <v>15347.42</v>
          </cell>
          <cell r="E11">
            <v>248911.98</v>
          </cell>
          <cell r="F11">
            <v>20908.61</v>
          </cell>
          <cell r="H11">
            <v>0.59</v>
          </cell>
          <cell r="I11">
            <v>0.05</v>
          </cell>
          <cell r="K11">
            <v>15346.57</v>
          </cell>
          <cell r="L11">
            <v>1289.1099999999999</v>
          </cell>
          <cell r="P11">
            <v>1346.95</v>
          </cell>
          <cell r="Q11">
            <v>113.14</v>
          </cell>
          <cell r="U11">
            <v>3226.99</v>
          </cell>
          <cell r="V11">
            <v>271.07</v>
          </cell>
          <cell r="Z11">
            <v>14190.95</v>
          </cell>
          <cell r="AA11">
            <v>1192.04</v>
          </cell>
          <cell r="AC11">
            <v>149.88999999999999</v>
          </cell>
          <cell r="AD11">
            <v>12.59</v>
          </cell>
          <cell r="AF11">
            <v>11817.1</v>
          </cell>
          <cell r="AG11">
            <v>992.64</v>
          </cell>
        </row>
        <row r="12">
          <cell r="B12">
            <v>23596.7</v>
          </cell>
          <cell r="C12">
            <v>1982.12</v>
          </cell>
          <cell r="E12">
            <v>145057.85999999999</v>
          </cell>
          <cell r="F12">
            <v>12184.86</v>
          </cell>
          <cell r="H12">
            <v>0</v>
          </cell>
          <cell r="I12">
            <v>0</v>
          </cell>
          <cell r="K12">
            <v>12269.99</v>
          </cell>
          <cell r="L12">
            <v>1030.68</v>
          </cell>
          <cell r="P12">
            <v>3364.44</v>
          </cell>
          <cell r="Q12">
            <v>282.61</v>
          </cell>
          <cell r="U12">
            <v>0</v>
          </cell>
          <cell r="V12">
            <v>0</v>
          </cell>
          <cell r="Z12">
            <v>1215.77</v>
          </cell>
          <cell r="AA12">
            <v>102.12</v>
          </cell>
          <cell r="AC12">
            <v>0</v>
          </cell>
          <cell r="AD12">
            <v>0</v>
          </cell>
          <cell r="AF12">
            <v>71.11</v>
          </cell>
          <cell r="AG12">
            <v>5.97</v>
          </cell>
        </row>
        <row r="13">
          <cell r="B13">
            <v>62673.23</v>
          </cell>
          <cell r="C13">
            <v>5264.55</v>
          </cell>
          <cell r="E13">
            <v>236525.06</v>
          </cell>
          <cell r="F13">
            <v>19868.099999999999</v>
          </cell>
          <cell r="H13">
            <v>454.72</v>
          </cell>
          <cell r="I13">
            <v>38.200000000000003</v>
          </cell>
          <cell r="K13">
            <v>21115.919999999998</v>
          </cell>
          <cell r="L13">
            <v>1773.74</v>
          </cell>
          <cell r="P13">
            <v>2160.3200000000002</v>
          </cell>
          <cell r="Q13">
            <v>181.47</v>
          </cell>
          <cell r="U13">
            <v>0</v>
          </cell>
          <cell r="V13">
            <v>0</v>
          </cell>
          <cell r="Z13">
            <v>6244.12</v>
          </cell>
          <cell r="AA13">
            <v>524.51</v>
          </cell>
          <cell r="AC13">
            <v>0</v>
          </cell>
          <cell r="AD13">
            <v>0</v>
          </cell>
          <cell r="AF13">
            <v>10589.54</v>
          </cell>
          <cell r="AG13">
            <v>889.52</v>
          </cell>
        </row>
        <row r="14">
          <cell r="B14">
            <v>78069.3</v>
          </cell>
          <cell r="C14">
            <v>6557.82</v>
          </cell>
          <cell r="E14">
            <v>382621.93</v>
          </cell>
          <cell r="F14">
            <v>32140.240000000002</v>
          </cell>
          <cell r="H14">
            <v>2354.3000000000002</v>
          </cell>
          <cell r="I14">
            <v>197.76</v>
          </cell>
          <cell r="K14">
            <v>24436</v>
          </cell>
          <cell r="L14">
            <v>2052.62</v>
          </cell>
          <cell r="P14">
            <v>426.43</v>
          </cell>
          <cell r="Q14">
            <v>35.82</v>
          </cell>
          <cell r="U14">
            <v>141.84</v>
          </cell>
          <cell r="V14">
            <v>11.91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F14">
            <v>3331.62</v>
          </cell>
          <cell r="AG14">
            <v>279.86</v>
          </cell>
        </row>
        <row r="15">
          <cell r="B15">
            <v>220894.26</v>
          </cell>
          <cell r="C15">
            <v>18555.12</v>
          </cell>
          <cell r="E15">
            <v>619208.97</v>
          </cell>
          <cell r="F15">
            <v>52013.55</v>
          </cell>
          <cell r="H15">
            <v>191.28</v>
          </cell>
          <cell r="I15">
            <v>16.07</v>
          </cell>
          <cell r="K15">
            <v>37973.29</v>
          </cell>
          <cell r="L15">
            <v>3189.76</v>
          </cell>
          <cell r="P15">
            <v>358.63</v>
          </cell>
          <cell r="Q15">
            <v>30.12</v>
          </cell>
          <cell r="U15">
            <v>2577.6999999999998</v>
          </cell>
          <cell r="V15">
            <v>216.53</v>
          </cell>
          <cell r="Z15">
            <v>0</v>
          </cell>
          <cell r="AA15">
            <v>0</v>
          </cell>
          <cell r="AC15">
            <v>0</v>
          </cell>
          <cell r="AD15">
            <v>0</v>
          </cell>
          <cell r="AF15">
            <v>5680.63</v>
          </cell>
          <cell r="AG15">
            <v>477.17</v>
          </cell>
        </row>
        <row r="16">
          <cell r="B16">
            <v>952246.06</v>
          </cell>
          <cell r="C16">
            <v>79988.67</v>
          </cell>
          <cell r="E16">
            <v>1148952.33</v>
          </cell>
          <cell r="F16">
            <v>96512</v>
          </cell>
          <cell r="H16">
            <v>1.36</v>
          </cell>
          <cell r="I16">
            <v>0.11</v>
          </cell>
          <cell r="K16">
            <v>148395.07</v>
          </cell>
          <cell r="L16">
            <v>12465.19</v>
          </cell>
          <cell r="P16">
            <v>3624.02</v>
          </cell>
          <cell r="Q16">
            <v>304.42</v>
          </cell>
          <cell r="U16">
            <v>7203.15</v>
          </cell>
          <cell r="V16">
            <v>605.05999999999995</v>
          </cell>
          <cell r="Z16">
            <v>0</v>
          </cell>
          <cell r="AA16">
            <v>0</v>
          </cell>
          <cell r="AC16">
            <v>0</v>
          </cell>
          <cell r="AD16">
            <v>0</v>
          </cell>
          <cell r="AF16">
            <v>13918.5</v>
          </cell>
          <cell r="AG16">
            <v>1169.1500000000001</v>
          </cell>
        </row>
        <row r="17">
          <cell r="B17">
            <v>1193191.18</v>
          </cell>
          <cell r="C17">
            <v>100228.06</v>
          </cell>
          <cell r="E17">
            <v>1611184.32</v>
          </cell>
          <cell r="F17">
            <v>135339.48000000001</v>
          </cell>
          <cell r="H17">
            <v>16092.86</v>
          </cell>
          <cell r="I17">
            <v>1351.8</v>
          </cell>
          <cell r="K17">
            <v>95367.78</v>
          </cell>
          <cell r="L17">
            <v>8010.89</v>
          </cell>
          <cell r="P17">
            <v>6493.48</v>
          </cell>
          <cell r="Q17">
            <v>545.45000000000005</v>
          </cell>
          <cell r="U17">
            <v>12972.36</v>
          </cell>
          <cell r="V17">
            <v>1089.68</v>
          </cell>
          <cell r="Z17">
            <v>81947.710000000006</v>
          </cell>
          <cell r="AA17">
            <v>6883.61</v>
          </cell>
          <cell r="AC17">
            <v>0</v>
          </cell>
          <cell r="AD17">
            <v>0</v>
          </cell>
          <cell r="AF17">
            <v>21289.94</v>
          </cell>
          <cell r="AG17">
            <v>1788.36</v>
          </cell>
        </row>
        <row r="18">
          <cell r="B18">
            <v>825502.82</v>
          </cell>
          <cell r="C18">
            <v>69342.240000000005</v>
          </cell>
          <cell r="E18">
            <v>1331868.77</v>
          </cell>
          <cell r="F18">
            <v>111876.98</v>
          </cell>
          <cell r="H18">
            <v>4364.75</v>
          </cell>
          <cell r="I18">
            <v>366.64</v>
          </cell>
          <cell r="K18">
            <v>1459.12</v>
          </cell>
          <cell r="L18">
            <v>122.57</v>
          </cell>
          <cell r="P18">
            <v>0</v>
          </cell>
          <cell r="Q18">
            <v>0</v>
          </cell>
          <cell r="U18">
            <v>18187.490000000002</v>
          </cell>
          <cell r="V18">
            <v>1527.75</v>
          </cell>
          <cell r="Z18">
            <v>88230.93</v>
          </cell>
          <cell r="AA18">
            <v>7411.4</v>
          </cell>
          <cell r="AC18">
            <v>0</v>
          </cell>
          <cell r="AD18">
            <v>0</v>
          </cell>
          <cell r="AF18">
            <v>26023.59</v>
          </cell>
          <cell r="AG18">
            <v>2185.98</v>
          </cell>
        </row>
        <row r="19">
          <cell r="B19">
            <v>871585.06</v>
          </cell>
          <cell r="C19">
            <v>73213.149999999994</v>
          </cell>
          <cell r="E19">
            <v>1355360.99</v>
          </cell>
          <cell r="F19">
            <v>113850.32</v>
          </cell>
          <cell r="H19">
            <v>2176.77</v>
          </cell>
          <cell r="I19">
            <v>182.85</v>
          </cell>
          <cell r="K19">
            <v>1535.83</v>
          </cell>
          <cell r="L19">
            <v>129.01</v>
          </cell>
          <cell r="P19">
            <v>158.44999999999999</v>
          </cell>
          <cell r="Q19">
            <v>13.31</v>
          </cell>
          <cell r="U19">
            <v>13746.33</v>
          </cell>
          <cell r="V19">
            <v>1154.69</v>
          </cell>
          <cell r="Z19">
            <v>57887.29</v>
          </cell>
          <cell r="AA19">
            <v>4862.53</v>
          </cell>
          <cell r="AC19">
            <v>0</v>
          </cell>
          <cell r="AD19">
            <v>0</v>
          </cell>
          <cell r="AF19">
            <v>34529.089999999997</v>
          </cell>
          <cell r="AG19">
            <v>2900.44</v>
          </cell>
        </row>
        <row r="20">
          <cell r="B20">
            <v>774651.85</v>
          </cell>
          <cell r="C20">
            <v>65070.76</v>
          </cell>
          <cell r="E20">
            <v>1330685.28</v>
          </cell>
          <cell r="F20">
            <v>111777.56</v>
          </cell>
          <cell r="H20">
            <v>25294.9</v>
          </cell>
          <cell r="I20">
            <v>2124.77</v>
          </cell>
          <cell r="K20">
            <v>-256433.8</v>
          </cell>
          <cell r="L20">
            <v>-21540.44</v>
          </cell>
          <cell r="P20">
            <v>0</v>
          </cell>
          <cell r="Q20">
            <v>0</v>
          </cell>
          <cell r="U20">
            <v>15399.79</v>
          </cell>
          <cell r="V20">
            <v>1293.58</v>
          </cell>
          <cell r="Z20">
            <v>53558.51</v>
          </cell>
          <cell r="AA20">
            <v>4498.92</v>
          </cell>
          <cell r="AC20">
            <v>0</v>
          </cell>
          <cell r="AD20">
            <v>0</v>
          </cell>
          <cell r="AF20">
            <v>34046.730000000003</v>
          </cell>
          <cell r="AG20">
            <v>2859.93</v>
          </cell>
        </row>
        <row r="25">
          <cell r="B25">
            <v>874332.69</v>
          </cell>
          <cell r="C25">
            <v>73443.95</v>
          </cell>
          <cell r="E25">
            <v>1203400.1100000001</v>
          </cell>
          <cell r="F25">
            <v>101085.61</v>
          </cell>
          <cell r="H25">
            <v>9788.7999999999993</v>
          </cell>
          <cell r="I25">
            <v>822.26</v>
          </cell>
          <cell r="K25">
            <v>92164.38</v>
          </cell>
          <cell r="L25">
            <v>7741.81</v>
          </cell>
          <cell r="P25">
            <v>-8113.35</v>
          </cell>
          <cell r="Q25">
            <v>-681.52</v>
          </cell>
          <cell r="U25">
            <v>42923.66</v>
          </cell>
          <cell r="V25">
            <v>3605.59</v>
          </cell>
          <cell r="Z25">
            <v>92023.48</v>
          </cell>
          <cell r="AA25">
            <v>7729.97</v>
          </cell>
          <cell r="AC25">
            <v>0</v>
          </cell>
          <cell r="AD25">
            <v>0</v>
          </cell>
          <cell r="AF25">
            <v>43173.599999999999</v>
          </cell>
          <cell r="AG25">
            <v>3626.58</v>
          </cell>
        </row>
        <row r="26">
          <cell r="B26">
            <v>499863.06</v>
          </cell>
          <cell r="C26">
            <v>41988.5</v>
          </cell>
          <cell r="E26">
            <v>595481.05000000005</v>
          </cell>
          <cell r="F26">
            <v>50020.41</v>
          </cell>
          <cell r="H26">
            <v>3985.74</v>
          </cell>
          <cell r="I26">
            <v>334.8</v>
          </cell>
          <cell r="K26">
            <v>-75222.16</v>
          </cell>
          <cell r="L26">
            <v>-6318.66</v>
          </cell>
          <cell r="P26">
            <v>315.94</v>
          </cell>
          <cell r="Q26">
            <v>26.54</v>
          </cell>
          <cell r="U26">
            <v>11337.07</v>
          </cell>
          <cell r="V26">
            <v>952.31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23121.85</v>
          </cell>
          <cell r="AG26">
            <v>1942.24</v>
          </cell>
        </row>
        <row r="27">
          <cell r="B27">
            <v>314261.82</v>
          </cell>
          <cell r="C27">
            <v>26397.99</v>
          </cell>
          <cell r="E27">
            <v>536385</v>
          </cell>
          <cell r="F27">
            <v>45056.34</v>
          </cell>
          <cell r="H27">
            <v>899.32</v>
          </cell>
          <cell r="I27">
            <v>75.540000000000006</v>
          </cell>
          <cell r="K27">
            <v>12451.88</v>
          </cell>
          <cell r="L27">
            <v>1045.96</v>
          </cell>
          <cell r="P27">
            <v>1028.47</v>
          </cell>
          <cell r="Q27">
            <v>86.39</v>
          </cell>
          <cell r="U27">
            <v>8641.4599999999991</v>
          </cell>
          <cell r="V27">
            <v>725.88</v>
          </cell>
          <cell r="Z27">
            <v>15863.93</v>
          </cell>
          <cell r="AA27">
            <v>1332.57</v>
          </cell>
          <cell r="AC27">
            <v>0</v>
          </cell>
          <cell r="AD27">
            <v>0</v>
          </cell>
          <cell r="AF27">
            <v>22405.119999999999</v>
          </cell>
          <cell r="AG27">
            <v>1882.03</v>
          </cell>
        </row>
        <row r="28">
          <cell r="B28">
            <v>675117.54</v>
          </cell>
          <cell r="C28">
            <v>56709.87</v>
          </cell>
          <cell r="E28">
            <v>784301.88</v>
          </cell>
          <cell r="F28">
            <v>65881.36</v>
          </cell>
          <cell r="H28">
            <v>3494.36</v>
          </cell>
          <cell r="I28">
            <v>293.52999999999997</v>
          </cell>
          <cell r="K28">
            <v>12592.91</v>
          </cell>
          <cell r="L28">
            <v>1057.8</v>
          </cell>
          <cell r="P28">
            <v>2027.9</v>
          </cell>
          <cell r="Q28">
            <v>170.34</v>
          </cell>
          <cell r="U28">
            <v>7307.11</v>
          </cell>
          <cell r="V28">
            <v>613.79999999999995</v>
          </cell>
          <cell r="Z28">
            <v>10477.1</v>
          </cell>
          <cell r="AA28">
            <v>880.08</v>
          </cell>
          <cell r="AC28">
            <v>0</v>
          </cell>
          <cell r="AD28">
            <v>0</v>
          </cell>
          <cell r="AF28">
            <v>8975.93</v>
          </cell>
          <cell r="AG28">
            <v>753.98</v>
          </cell>
        </row>
        <row r="29">
          <cell r="B29">
            <v>514638.65</v>
          </cell>
          <cell r="C29">
            <v>43229.65</v>
          </cell>
          <cell r="E29">
            <v>687294.6</v>
          </cell>
          <cell r="F29">
            <v>57732.75</v>
          </cell>
          <cell r="H29">
            <v>4107.63</v>
          </cell>
          <cell r="I29">
            <v>345.04</v>
          </cell>
          <cell r="K29">
            <v>30206.91</v>
          </cell>
          <cell r="L29">
            <v>2537.38</v>
          </cell>
          <cell r="P29">
            <v>5258.85</v>
          </cell>
          <cell r="Q29">
            <v>441.74</v>
          </cell>
          <cell r="U29">
            <v>8631.69</v>
          </cell>
          <cell r="V29">
            <v>725.06</v>
          </cell>
          <cell r="Z29">
            <v>15346.17</v>
          </cell>
          <cell r="AA29">
            <v>1289.08</v>
          </cell>
          <cell r="AC29">
            <v>0</v>
          </cell>
          <cell r="AD29">
            <v>0</v>
          </cell>
          <cell r="AF29">
            <v>17295.259999999998</v>
          </cell>
          <cell r="AG29">
            <v>1452.8</v>
          </cell>
        </row>
        <row r="30">
          <cell r="B30">
            <v>530793.72</v>
          </cell>
          <cell r="C30">
            <v>44586.67</v>
          </cell>
          <cell r="E30">
            <v>733953.89</v>
          </cell>
          <cell r="F30">
            <v>61652.13</v>
          </cell>
          <cell r="H30">
            <v>1746.78</v>
          </cell>
          <cell r="I30">
            <v>146.72999999999999</v>
          </cell>
          <cell r="K30">
            <v>28268.25</v>
          </cell>
          <cell r="L30">
            <v>2374.5300000000002</v>
          </cell>
          <cell r="P30">
            <v>2126.77</v>
          </cell>
          <cell r="Q30">
            <v>178.65</v>
          </cell>
          <cell r="U30">
            <v>5630.69</v>
          </cell>
          <cell r="V30">
            <v>472.98</v>
          </cell>
          <cell r="Z30">
            <v>12044.59</v>
          </cell>
          <cell r="AA30">
            <v>1011.75</v>
          </cell>
          <cell r="AC30">
            <v>0</v>
          </cell>
          <cell r="AD30">
            <v>0</v>
          </cell>
          <cell r="AF30">
            <v>25572.38</v>
          </cell>
          <cell r="AG30">
            <v>2148.08</v>
          </cell>
        </row>
        <row r="31">
          <cell r="B31">
            <v>396524.81</v>
          </cell>
          <cell r="C31">
            <v>33308.080000000002</v>
          </cell>
          <cell r="E31">
            <v>614026.9</v>
          </cell>
          <cell r="F31">
            <v>51578.26</v>
          </cell>
          <cell r="H31">
            <v>697.95</v>
          </cell>
          <cell r="I31">
            <v>58.63</v>
          </cell>
          <cell r="K31">
            <v>95766.89</v>
          </cell>
          <cell r="L31">
            <v>8044.42</v>
          </cell>
          <cell r="P31">
            <v>2918.97</v>
          </cell>
          <cell r="Q31">
            <v>245.19</v>
          </cell>
          <cell r="U31">
            <v>6530.27</v>
          </cell>
          <cell r="V31">
            <v>548.54</v>
          </cell>
          <cell r="Z31">
            <v>7809.53</v>
          </cell>
          <cell r="AA31">
            <v>656</v>
          </cell>
          <cell r="AC31">
            <v>0</v>
          </cell>
          <cell r="AD31">
            <v>0</v>
          </cell>
          <cell r="AF31">
            <v>9586.66</v>
          </cell>
          <cell r="AG31">
            <v>805.28</v>
          </cell>
        </row>
        <row r="32">
          <cell r="B32">
            <v>298949.89</v>
          </cell>
          <cell r="C32">
            <v>25111.79</v>
          </cell>
          <cell r="E32">
            <v>423450.81</v>
          </cell>
          <cell r="F32">
            <v>35569.870000000003</v>
          </cell>
          <cell r="H32">
            <v>464.03</v>
          </cell>
          <cell r="I32">
            <v>38.979999999999997</v>
          </cell>
          <cell r="K32">
            <v>180578.72</v>
          </cell>
          <cell r="L32">
            <v>15168.61</v>
          </cell>
          <cell r="P32">
            <v>13614.13</v>
          </cell>
          <cell r="Q32">
            <v>1143.5899999999999</v>
          </cell>
          <cell r="U32">
            <v>3192.68</v>
          </cell>
          <cell r="V32">
            <v>268.19</v>
          </cell>
          <cell r="Z32">
            <v>3432.77</v>
          </cell>
          <cell r="AA32">
            <v>288.35000000000002</v>
          </cell>
          <cell r="AC32">
            <v>0</v>
          </cell>
          <cell r="AD32">
            <v>0</v>
          </cell>
          <cell r="AF32">
            <v>10318.450000000001</v>
          </cell>
          <cell r="AG32">
            <v>866.75</v>
          </cell>
        </row>
        <row r="33">
          <cell r="B33">
            <v>539127.26</v>
          </cell>
          <cell r="C33">
            <v>45286.69</v>
          </cell>
          <cell r="E33">
            <v>943337.34</v>
          </cell>
          <cell r="F33">
            <v>79240.34</v>
          </cell>
          <cell r="H33">
            <v>2804.34</v>
          </cell>
          <cell r="I33">
            <v>235.56</v>
          </cell>
          <cell r="K33">
            <v>88698.25</v>
          </cell>
          <cell r="L33">
            <v>7450.65</v>
          </cell>
          <cell r="P33">
            <v>3257.46</v>
          </cell>
          <cell r="Q33">
            <v>273.63</v>
          </cell>
          <cell r="U33">
            <v>-23713.82</v>
          </cell>
          <cell r="V33">
            <v>-1991.96</v>
          </cell>
          <cell r="Z33">
            <v>18275.64</v>
          </cell>
          <cell r="AA33">
            <v>1535.15</v>
          </cell>
          <cell r="AC33">
            <v>0</v>
          </cell>
          <cell r="AD33">
            <v>0</v>
          </cell>
          <cell r="AF33">
            <v>27293.85</v>
          </cell>
          <cell r="AG33">
            <v>2292.6799999999998</v>
          </cell>
        </row>
        <row r="34">
          <cell r="B34">
            <v>661707.32999999996</v>
          </cell>
          <cell r="C34">
            <v>55583.42</v>
          </cell>
          <cell r="E34">
            <v>1005643.65</v>
          </cell>
          <cell r="F34">
            <v>84474.07</v>
          </cell>
          <cell r="H34">
            <v>25417.759999999998</v>
          </cell>
          <cell r="I34">
            <v>2135.09</v>
          </cell>
          <cell r="K34">
            <v>4045.39</v>
          </cell>
          <cell r="L34">
            <v>339.81</v>
          </cell>
          <cell r="P34"/>
          <cell r="Q34"/>
          <cell r="U34">
            <v>-15204.41</v>
          </cell>
          <cell r="V34">
            <v>-1277.17</v>
          </cell>
          <cell r="Z34">
            <v>18971.2</v>
          </cell>
          <cell r="AA34">
            <v>1593.58</v>
          </cell>
          <cell r="AC34">
            <v>0</v>
          </cell>
          <cell r="AD34">
            <v>0</v>
          </cell>
          <cell r="AF34">
            <v>57673.64</v>
          </cell>
          <cell r="AG34">
            <v>4844.59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34008-EF7F-481F-A31C-0F7773EA649B}">
  <sheetPr>
    <pageSetUpPr fitToPage="1"/>
  </sheetPr>
  <dimension ref="A1:U19"/>
  <sheetViews>
    <sheetView tabSelected="1" zoomScaleNormal="100" workbookViewId="0"/>
  </sheetViews>
  <sheetFormatPr defaultRowHeight="14.5" x14ac:dyDescent="0.35"/>
  <cols>
    <col min="1" max="1" width="13.1796875" customWidth="1"/>
    <col min="2" max="21" width="17.26953125" customWidth="1"/>
    <col min="25" max="25" width="16.81640625" bestFit="1" customWidth="1"/>
  </cols>
  <sheetData>
    <row r="1" spans="1:21" ht="19" thickBot="1" x14ac:dyDescent="0.5">
      <c r="A1" s="8"/>
      <c r="B1" s="28" t="s">
        <v>29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21" ht="24" customHeight="1" x14ac:dyDescent="0.35">
      <c r="A2" s="23"/>
      <c r="B2" s="31" t="s">
        <v>0</v>
      </c>
      <c r="C2" s="32"/>
      <c r="D2" s="33" t="s">
        <v>1</v>
      </c>
      <c r="E2" s="33"/>
      <c r="F2" s="34" t="s">
        <v>2</v>
      </c>
      <c r="G2" s="34"/>
      <c r="H2" s="35" t="s">
        <v>3</v>
      </c>
      <c r="I2" s="35"/>
      <c r="J2" s="36" t="s">
        <v>4</v>
      </c>
      <c r="K2" s="36"/>
      <c r="L2" s="37" t="s">
        <v>5</v>
      </c>
      <c r="M2" s="37"/>
      <c r="N2" s="38" t="s">
        <v>28</v>
      </c>
      <c r="O2" s="38"/>
      <c r="P2" s="39" t="s">
        <v>27</v>
      </c>
      <c r="Q2" s="39"/>
      <c r="R2" s="42" t="s">
        <v>30</v>
      </c>
      <c r="S2" s="43"/>
      <c r="T2" s="40" t="s">
        <v>6</v>
      </c>
      <c r="U2" s="41"/>
    </row>
    <row r="3" spans="1:21" ht="29" x14ac:dyDescent="0.35">
      <c r="A3" s="18" t="s">
        <v>7</v>
      </c>
      <c r="B3" s="1" t="s">
        <v>8</v>
      </c>
      <c r="C3" s="2" t="s">
        <v>9</v>
      </c>
      <c r="D3" s="2" t="str">
        <f t="shared" ref="D3:Q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ref="R3" si="1">P3</f>
        <v>Fantasy Contest Adjusted Revenue</v>
      </c>
      <c r="S3" s="2" t="str">
        <f t="shared" ref="S3" si="2">Q3</f>
        <v>Fantasy Contest Tax (8.4%)</v>
      </c>
      <c r="T3" s="2" t="str">
        <f>B3</f>
        <v>Fantasy Contest Adjusted Revenue</v>
      </c>
      <c r="U3" s="3" t="s">
        <v>10</v>
      </c>
    </row>
    <row r="4" spans="1:21" x14ac:dyDescent="0.35">
      <c r="A4" s="19" t="s">
        <v>15</v>
      </c>
      <c r="B4" s="20">
        <f>[1]Summary!B25</f>
        <v>874332.69</v>
      </c>
      <c r="C4" s="20">
        <f>[1]Summary!C25</f>
        <v>73443.95</v>
      </c>
      <c r="D4" s="9">
        <f>[1]Summary!$E25</f>
        <v>1203400.1100000001</v>
      </c>
      <c r="E4" s="9">
        <f>[1]Summary!$F25</f>
        <v>101085.61</v>
      </c>
      <c r="F4" s="9">
        <f>[1]Summary!$H25</f>
        <v>9788.7999999999993</v>
      </c>
      <c r="G4" s="9">
        <f>[1]Summary!$I25</f>
        <v>822.26</v>
      </c>
      <c r="H4" s="9">
        <f>[1]Summary!$K25</f>
        <v>92164.38</v>
      </c>
      <c r="I4" s="9">
        <f>[1]Summary!$L25</f>
        <v>7741.81</v>
      </c>
      <c r="J4" s="9">
        <f>[1]Summary!$P25</f>
        <v>-8113.35</v>
      </c>
      <c r="K4" s="9">
        <f>[1]Summary!$Q25</f>
        <v>-681.52</v>
      </c>
      <c r="L4" s="9">
        <f>[1]Summary!$U25</f>
        <v>42923.66</v>
      </c>
      <c r="M4" s="9">
        <f>[1]Summary!$V25</f>
        <v>3605.59</v>
      </c>
      <c r="N4" s="9">
        <f>[1]Summary!$Z25</f>
        <v>92023.48</v>
      </c>
      <c r="O4" s="9">
        <f>[1]Summary!$AA25</f>
        <v>7729.97</v>
      </c>
      <c r="P4" s="9">
        <f>[1]Summary!$AC25</f>
        <v>0</v>
      </c>
      <c r="Q4" s="9">
        <f>[1]Summary!$AD25</f>
        <v>0</v>
      </c>
      <c r="R4" s="9">
        <f>[1]Summary!$AF25</f>
        <v>43173.599999999999</v>
      </c>
      <c r="S4" s="9">
        <f>[1]Summary!$AG25</f>
        <v>3626.58</v>
      </c>
      <c r="T4" s="9">
        <f>B4+D4+F4+H4+J4+L4+N4+P4+R4</f>
        <v>2349693.37</v>
      </c>
      <c r="U4" s="10">
        <f>C4+E4+G4+I4+K4+M4+O4+Q4+S4</f>
        <v>197374.25</v>
      </c>
    </row>
    <row r="5" spans="1:21" x14ac:dyDescent="0.35">
      <c r="A5" s="19" t="s">
        <v>16</v>
      </c>
      <c r="B5" s="20">
        <f>[1]Summary!B26</f>
        <v>499863.06</v>
      </c>
      <c r="C5" s="20">
        <f>[1]Summary!C26</f>
        <v>41988.5</v>
      </c>
      <c r="D5" s="9">
        <f>[1]Summary!$E26</f>
        <v>595481.05000000005</v>
      </c>
      <c r="E5" s="9">
        <f>[1]Summary!$F26</f>
        <v>50020.41</v>
      </c>
      <c r="F5" s="9">
        <f>[1]Summary!$H26</f>
        <v>3985.74</v>
      </c>
      <c r="G5" s="9">
        <f>[1]Summary!$I26</f>
        <v>334.8</v>
      </c>
      <c r="H5" s="9">
        <f>[1]Summary!$K26</f>
        <v>-75222.16</v>
      </c>
      <c r="I5" s="9">
        <f>[1]Summary!$L26</f>
        <v>-6318.66</v>
      </c>
      <c r="J5" s="9">
        <f>[1]Summary!$P26</f>
        <v>315.94</v>
      </c>
      <c r="K5" s="9">
        <f>[1]Summary!$Q26</f>
        <v>26.54</v>
      </c>
      <c r="L5" s="9">
        <f>[1]Summary!$U26</f>
        <v>11337.07</v>
      </c>
      <c r="M5" s="9">
        <f>[1]Summary!$V26</f>
        <v>952.31</v>
      </c>
      <c r="N5" s="9">
        <f>[1]Summary!$Z26</f>
        <v>0</v>
      </c>
      <c r="O5" s="9">
        <f>[1]Summary!$AA26</f>
        <v>0</v>
      </c>
      <c r="P5" s="9">
        <f>[1]Summary!$AC26</f>
        <v>0</v>
      </c>
      <c r="Q5" s="9">
        <f>[1]Summary!$AD26</f>
        <v>0</v>
      </c>
      <c r="R5" s="9">
        <f>[1]Summary!$AF26</f>
        <v>23121.85</v>
      </c>
      <c r="S5" s="9">
        <f>[1]Summary!$AG26</f>
        <v>1942.24</v>
      </c>
      <c r="T5" s="9">
        <f t="shared" ref="T5:T12" si="3">B5+D5+F5+H5+J5+L5+N5+P5+R5</f>
        <v>1058882.55</v>
      </c>
      <c r="U5" s="10">
        <f t="shared" ref="U5:U12" si="4">C5+E5+G5+I5+K5+M5+O5+Q5+S5</f>
        <v>88946.14</v>
      </c>
    </row>
    <row r="6" spans="1:21" x14ac:dyDescent="0.35">
      <c r="A6" s="19" t="s">
        <v>17</v>
      </c>
      <c r="B6" s="20">
        <f>[1]Summary!B27</f>
        <v>314261.82</v>
      </c>
      <c r="C6" s="20">
        <f>[1]Summary!C27</f>
        <v>26397.99</v>
      </c>
      <c r="D6" s="9">
        <f>[1]Summary!$E27</f>
        <v>536385</v>
      </c>
      <c r="E6" s="9">
        <f>[1]Summary!$F27</f>
        <v>45056.34</v>
      </c>
      <c r="F6" s="9">
        <f>[1]Summary!$H27</f>
        <v>899.32</v>
      </c>
      <c r="G6" s="9">
        <f>[1]Summary!$I27</f>
        <v>75.540000000000006</v>
      </c>
      <c r="H6" s="9">
        <f>[1]Summary!$K27</f>
        <v>12451.88</v>
      </c>
      <c r="I6" s="9">
        <f>[1]Summary!$L27</f>
        <v>1045.96</v>
      </c>
      <c r="J6" s="9">
        <f>[1]Summary!$P27</f>
        <v>1028.47</v>
      </c>
      <c r="K6" s="9">
        <f>[1]Summary!$Q27</f>
        <v>86.39</v>
      </c>
      <c r="L6" s="9">
        <f>[1]Summary!$U27</f>
        <v>8641.4599999999991</v>
      </c>
      <c r="M6" s="9">
        <f>[1]Summary!$V27</f>
        <v>725.88</v>
      </c>
      <c r="N6" s="9">
        <f>[1]Summary!$Z27</f>
        <v>15863.93</v>
      </c>
      <c r="O6" s="9">
        <f>[1]Summary!$AA27</f>
        <v>1332.57</v>
      </c>
      <c r="P6" s="9">
        <f>[1]Summary!$AC27</f>
        <v>0</v>
      </c>
      <c r="Q6" s="9">
        <f>[1]Summary!$AD27</f>
        <v>0</v>
      </c>
      <c r="R6" s="9">
        <f>[1]Summary!$AF27</f>
        <v>22405.119999999999</v>
      </c>
      <c r="S6" s="9">
        <f>[1]Summary!$AG27</f>
        <v>1882.03</v>
      </c>
      <c r="T6" s="9">
        <f t="shared" si="3"/>
        <v>911937</v>
      </c>
      <c r="U6" s="10">
        <f t="shared" si="4"/>
        <v>76602.700000000012</v>
      </c>
    </row>
    <row r="7" spans="1:21" x14ac:dyDescent="0.35">
      <c r="A7" s="19" t="s">
        <v>18</v>
      </c>
      <c r="B7" s="20">
        <f>[1]Summary!B28</f>
        <v>675117.54</v>
      </c>
      <c r="C7" s="20">
        <f>[1]Summary!C28</f>
        <v>56709.87</v>
      </c>
      <c r="D7" s="9">
        <f>[1]Summary!$E28</f>
        <v>784301.88</v>
      </c>
      <c r="E7" s="9">
        <f>[1]Summary!$F28</f>
        <v>65881.36</v>
      </c>
      <c r="F7" s="9">
        <f>[1]Summary!$H28</f>
        <v>3494.36</v>
      </c>
      <c r="G7" s="9">
        <f>[1]Summary!$I28</f>
        <v>293.52999999999997</v>
      </c>
      <c r="H7" s="9">
        <f>[1]Summary!$K28</f>
        <v>12592.91</v>
      </c>
      <c r="I7" s="9">
        <f>[1]Summary!$L28</f>
        <v>1057.8</v>
      </c>
      <c r="J7" s="9">
        <f>[1]Summary!$P28</f>
        <v>2027.9</v>
      </c>
      <c r="K7" s="9">
        <f>[1]Summary!$Q28</f>
        <v>170.34</v>
      </c>
      <c r="L7" s="9">
        <f>[1]Summary!$U28</f>
        <v>7307.11</v>
      </c>
      <c r="M7" s="9">
        <f>[1]Summary!$V28</f>
        <v>613.79999999999995</v>
      </c>
      <c r="N7" s="9">
        <f>[1]Summary!$Z28</f>
        <v>10477.1</v>
      </c>
      <c r="O7" s="9">
        <f>[1]Summary!$AA28</f>
        <v>880.08</v>
      </c>
      <c r="P7" s="9">
        <f>[1]Summary!$AC28</f>
        <v>0</v>
      </c>
      <c r="Q7" s="9">
        <f>[1]Summary!$AD28</f>
        <v>0</v>
      </c>
      <c r="R7" s="9">
        <f>[1]Summary!$AF28</f>
        <v>8975.93</v>
      </c>
      <c r="S7" s="9">
        <f>[1]Summary!$AG28</f>
        <v>753.98</v>
      </c>
      <c r="T7" s="9">
        <f t="shared" si="3"/>
        <v>1504294.73</v>
      </c>
      <c r="U7" s="10">
        <f t="shared" si="4"/>
        <v>126360.76000000001</v>
      </c>
    </row>
    <row r="8" spans="1:21" x14ac:dyDescent="0.35">
      <c r="A8" s="19" t="s">
        <v>19</v>
      </c>
      <c r="B8" s="20">
        <f>[1]Summary!B29</f>
        <v>514638.65</v>
      </c>
      <c r="C8" s="20">
        <f>[1]Summary!C29</f>
        <v>43229.65</v>
      </c>
      <c r="D8" s="9">
        <f>[1]Summary!$E29</f>
        <v>687294.6</v>
      </c>
      <c r="E8" s="9">
        <f>[1]Summary!$F29</f>
        <v>57732.75</v>
      </c>
      <c r="F8" s="9">
        <f>[1]Summary!$H29</f>
        <v>4107.63</v>
      </c>
      <c r="G8" s="9">
        <f>[1]Summary!$I29</f>
        <v>345.04</v>
      </c>
      <c r="H8" s="9">
        <f>[1]Summary!$K29</f>
        <v>30206.91</v>
      </c>
      <c r="I8" s="9">
        <f>[1]Summary!$L29</f>
        <v>2537.38</v>
      </c>
      <c r="J8" s="9">
        <f>[1]Summary!$P29</f>
        <v>5258.85</v>
      </c>
      <c r="K8" s="9">
        <f>[1]Summary!$Q29</f>
        <v>441.74</v>
      </c>
      <c r="L8" s="9">
        <f>[1]Summary!$U29</f>
        <v>8631.69</v>
      </c>
      <c r="M8" s="9">
        <f>[1]Summary!$V29</f>
        <v>725.06</v>
      </c>
      <c r="N8" s="9">
        <f>[1]Summary!$Z29</f>
        <v>15346.17</v>
      </c>
      <c r="O8" s="9">
        <f>[1]Summary!$AA29</f>
        <v>1289.08</v>
      </c>
      <c r="P8" s="9">
        <f>[1]Summary!$AC29</f>
        <v>0</v>
      </c>
      <c r="Q8" s="9">
        <f>[1]Summary!$AD29</f>
        <v>0</v>
      </c>
      <c r="R8" s="9">
        <f>[1]Summary!$AF29</f>
        <v>17295.259999999998</v>
      </c>
      <c r="S8" s="9">
        <f>[1]Summary!$AG29</f>
        <v>1452.8</v>
      </c>
      <c r="T8" s="9">
        <f t="shared" si="3"/>
        <v>1282779.7599999998</v>
      </c>
      <c r="U8" s="10">
        <f t="shared" si="4"/>
        <v>107753.5</v>
      </c>
    </row>
    <row r="9" spans="1:21" x14ac:dyDescent="0.35">
      <c r="A9" s="19" t="s">
        <v>20</v>
      </c>
      <c r="B9" s="20">
        <f>[1]Summary!B30</f>
        <v>530793.72</v>
      </c>
      <c r="C9" s="20">
        <f>[1]Summary!C30</f>
        <v>44586.67</v>
      </c>
      <c r="D9" s="9">
        <f>[1]Summary!$E30</f>
        <v>733953.89</v>
      </c>
      <c r="E9" s="9">
        <f>[1]Summary!$F30</f>
        <v>61652.13</v>
      </c>
      <c r="F9" s="9">
        <f>[1]Summary!$H30</f>
        <v>1746.78</v>
      </c>
      <c r="G9" s="9">
        <f>[1]Summary!$I30</f>
        <v>146.72999999999999</v>
      </c>
      <c r="H9" s="9">
        <f>[1]Summary!$K30</f>
        <v>28268.25</v>
      </c>
      <c r="I9" s="9">
        <f>[1]Summary!$L30</f>
        <v>2374.5300000000002</v>
      </c>
      <c r="J9" s="9">
        <f>[1]Summary!$P30</f>
        <v>2126.77</v>
      </c>
      <c r="K9" s="9">
        <f>[1]Summary!$Q30</f>
        <v>178.65</v>
      </c>
      <c r="L9" s="9">
        <f>[1]Summary!$U30</f>
        <v>5630.69</v>
      </c>
      <c r="M9" s="9">
        <f>[1]Summary!$V30</f>
        <v>472.98</v>
      </c>
      <c r="N9" s="9">
        <f>[1]Summary!$Z30</f>
        <v>12044.59</v>
      </c>
      <c r="O9" s="9">
        <f>[1]Summary!$AA30</f>
        <v>1011.75</v>
      </c>
      <c r="P9" s="9">
        <f>[1]Summary!$AC30</f>
        <v>0</v>
      </c>
      <c r="Q9" s="9">
        <f>[1]Summary!$AD30</f>
        <v>0</v>
      </c>
      <c r="R9" s="9">
        <f>[1]Summary!$AF30</f>
        <v>25572.38</v>
      </c>
      <c r="S9" s="9">
        <f>[1]Summary!$AG30</f>
        <v>2148.08</v>
      </c>
      <c r="T9" s="9">
        <f t="shared" si="3"/>
        <v>1340137.0699999998</v>
      </c>
      <c r="U9" s="10">
        <f t="shared" si="4"/>
        <v>112571.51999999997</v>
      </c>
    </row>
    <row r="10" spans="1:21" x14ac:dyDescent="0.35">
      <c r="A10" s="19" t="s">
        <v>21</v>
      </c>
      <c r="B10" s="20">
        <f>[1]Summary!B31</f>
        <v>396524.81</v>
      </c>
      <c r="C10" s="20">
        <f>[1]Summary!C31</f>
        <v>33308.080000000002</v>
      </c>
      <c r="D10" s="9">
        <f>[1]Summary!$E31</f>
        <v>614026.9</v>
      </c>
      <c r="E10" s="9">
        <f>[1]Summary!$F31</f>
        <v>51578.26</v>
      </c>
      <c r="F10" s="9">
        <f>[1]Summary!$H31</f>
        <v>697.95</v>
      </c>
      <c r="G10" s="9">
        <f>[1]Summary!$I31</f>
        <v>58.63</v>
      </c>
      <c r="H10" s="9">
        <f>[1]Summary!$K31</f>
        <v>95766.89</v>
      </c>
      <c r="I10" s="9">
        <f>[1]Summary!$L31</f>
        <v>8044.42</v>
      </c>
      <c r="J10" s="9">
        <f>[1]Summary!$P31</f>
        <v>2918.97</v>
      </c>
      <c r="K10" s="9">
        <f>[1]Summary!$Q31</f>
        <v>245.19</v>
      </c>
      <c r="L10" s="9">
        <f>[1]Summary!$U31</f>
        <v>6530.27</v>
      </c>
      <c r="M10" s="9">
        <f>[1]Summary!$V31</f>
        <v>548.54</v>
      </c>
      <c r="N10" s="9">
        <f>[1]Summary!$Z31</f>
        <v>7809.53</v>
      </c>
      <c r="O10" s="9">
        <f>[1]Summary!$AA31</f>
        <v>656</v>
      </c>
      <c r="P10" s="9">
        <f>[1]Summary!$AC31</f>
        <v>0</v>
      </c>
      <c r="Q10" s="9">
        <f>[1]Summary!$AD31</f>
        <v>0</v>
      </c>
      <c r="R10" s="9">
        <f>[1]Summary!$AF31</f>
        <v>9586.66</v>
      </c>
      <c r="S10" s="9">
        <f>[1]Summary!$AG31</f>
        <v>805.28</v>
      </c>
      <c r="T10" s="9">
        <f t="shared" si="3"/>
        <v>1133861.9799999997</v>
      </c>
      <c r="U10" s="10">
        <f t="shared" si="4"/>
        <v>95244.4</v>
      </c>
    </row>
    <row r="11" spans="1:21" x14ac:dyDescent="0.35">
      <c r="A11" s="19" t="s">
        <v>22</v>
      </c>
      <c r="B11" s="20">
        <f>[1]Summary!B32</f>
        <v>298949.89</v>
      </c>
      <c r="C11" s="20">
        <f>[1]Summary!C32</f>
        <v>25111.79</v>
      </c>
      <c r="D11" s="9">
        <f>[1]Summary!$E32</f>
        <v>423450.81</v>
      </c>
      <c r="E11" s="9">
        <f>[1]Summary!$F32</f>
        <v>35569.870000000003</v>
      </c>
      <c r="F11" s="9">
        <f>[1]Summary!$H32</f>
        <v>464.03</v>
      </c>
      <c r="G11" s="9">
        <f>[1]Summary!$I32</f>
        <v>38.979999999999997</v>
      </c>
      <c r="H11" s="9">
        <f>[1]Summary!$K32</f>
        <v>180578.72</v>
      </c>
      <c r="I11" s="9">
        <f>[1]Summary!$L32</f>
        <v>15168.61</v>
      </c>
      <c r="J11" s="9">
        <f>[1]Summary!$P32</f>
        <v>13614.13</v>
      </c>
      <c r="K11" s="9">
        <f>[1]Summary!$Q32</f>
        <v>1143.5899999999999</v>
      </c>
      <c r="L11" s="9">
        <f>[1]Summary!$U32</f>
        <v>3192.68</v>
      </c>
      <c r="M11" s="9">
        <f>[1]Summary!$V32</f>
        <v>268.19</v>
      </c>
      <c r="N11" s="9">
        <f>[1]Summary!$Z32</f>
        <v>3432.77</v>
      </c>
      <c r="O11" s="9">
        <f>[1]Summary!$AA32</f>
        <v>288.35000000000002</v>
      </c>
      <c r="P11" s="9">
        <f>[1]Summary!$AC32</f>
        <v>0</v>
      </c>
      <c r="Q11" s="9">
        <f>[1]Summary!$AD32</f>
        <v>0</v>
      </c>
      <c r="R11" s="9">
        <f>[1]Summary!$AF32</f>
        <v>10318.450000000001</v>
      </c>
      <c r="S11" s="9">
        <f>[1]Summary!$AG32</f>
        <v>866.75</v>
      </c>
      <c r="T11" s="9">
        <f t="shared" si="3"/>
        <v>934001.48</v>
      </c>
      <c r="U11" s="10">
        <f t="shared" si="4"/>
        <v>78456.13</v>
      </c>
    </row>
    <row r="12" spans="1:21" x14ac:dyDescent="0.35">
      <c r="A12" s="19" t="s">
        <v>23</v>
      </c>
      <c r="B12" s="20">
        <f>[1]Summary!B33</f>
        <v>539127.26</v>
      </c>
      <c r="C12" s="20">
        <f>[1]Summary!C33</f>
        <v>45286.69</v>
      </c>
      <c r="D12" s="9">
        <f>[1]Summary!$E33</f>
        <v>943337.34</v>
      </c>
      <c r="E12" s="9">
        <f>[1]Summary!$F33</f>
        <v>79240.34</v>
      </c>
      <c r="F12" s="9">
        <f>[1]Summary!$H33</f>
        <v>2804.34</v>
      </c>
      <c r="G12" s="9">
        <f>[1]Summary!$I33</f>
        <v>235.56</v>
      </c>
      <c r="H12" s="9">
        <f>[1]Summary!$K33</f>
        <v>88698.25</v>
      </c>
      <c r="I12" s="9">
        <f>[1]Summary!$L33</f>
        <v>7450.65</v>
      </c>
      <c r="J12" s="9">
        <f>[1]Summary!$P33</f>
        <v>3257.46</v>
      </c>
      <c r="K12" s="9">
        <f>[1]Summary!$Q33</f>
        <v>273.63</v>
      </c>
      <c r="L12" s="9">
        <f>[1]Summary!$U33</f>
        <v>-23713.82</v>
      </c>
      <c r="M12" s="9">
        <f>[1]Summary!$V33</f>
        <v>-1991.96</v>
      </c>
      <c r="N12" s="9">
        <f>[1]Summary!$Z33</f>
        <v>18275.64</v>
      </c>
      <c r="O12" s="9">
        <f>[1]Summary!$AA33</f>
        <v>1535.15</v>
      </c>
      <c r="P12" s="9">
        <f>[1]Summary!$AC33</f>
        <v>0</v>
      </c>
      <c r="Q12" s="9">
        <f>[1]Summary!$AD33</f>
        <v>0</v>
      </c>
      <c r="R12" s="9">
        <f>[1]Summary!$AF33</f>
        <v>27293.85</v>
      </c>
      <c r="S12" s="9">
        <f>[1]Summary!$AG33</f>
        <v>2292.6799999999998</v>
      </c>
      <c r="T12" s="9">
        <f t="shared" si="3"/>
        <v>1599080.32</v>
      </c>
      <c r="U12" s="10">
        <f t="shared" si="4"/>
        <v>134322.74</v>
      </c>
    </row>
    <row r="13" spans="1:21" x14ac:dyDescent="0.35">
      <c r="A13" s="19" t="s">
        <v>24</v>
      </c>
      <c r="B13" s="20">
        <f>[1]Summary!B34</f>
        <v>661707.32999999996</v>
      </c>
      <c r="C13" s="20">
        <f>[1]Summary!C34</f>
        <v>55583.42</v>
      </c>
      <c r="D13" s="9">
        <f>[1]Summary!$E34</f>
        <v>1005643.65</v>
      </c>
      <c r="E13" s="9">
        <f>[1]Summary!$F34</f>
        <v>84474.07</v>
      </c>
      <c r="F13" s="9">
        <f>[1]Summary!$H34</f>
        <v>25417.759999999998</v>
      </c>
      <c r="G13" s="9">
        <f>[1]Summary!$I34</f>
        <v>2135.09</v>
      </c>
      <c r="H13" s="9">
        <f>[1]Summary!$K34</f>
        <v>4045.39</v>
      </c>
      <c r="I13" s="9">
        <f>[1]Summary!$L34</f>
        <v>339.81</v>
      </c>
      <c r="J13" s="9">
        <f>[1]Summary!$P34</f>
        <v>0</v>
      </c>
      <c r="K13" s="9">
        <f>[1]Summary!$Q34</f>
        <v>0</v>
      </c>
      <c r="L13" s="9">
        <f>[1]Summary!$U34</f>
        <v>-15204.41</v>
      </c>
      <c r="M13" s="9">
        <f>[1]Summary!$V34</f>
        <v>-1277.17</v>
      </c>
      <c r="N13" s="9">
        <f>[1]Summary!$Z34</f>
        <v>18971.2</v>
      </c>
      <c r="O13" s="9">
        <f>[1]Summary!$AA34</f>
        <v>1593.58</v>
      </c>
      <c r="P13" s="9">
        <f>[1]Summary!$AC34</f>
        <v>0</v>
      </c>
      <c r="Q13" s="9">
        <f>[1]Summary!$AD34</f>
        <v>0</v>
      </c>
      <c r="R13" s="9">
        <f>[1]Summary!$AF34</f>
        <v>57673.64</v>
      </c>
      <c r="S13" s="9">
        <f>[1]Summary!$AG34</f>
        <v>4844.59</v>
      </c>
      <c r="T13" s="9">
        <f t="shared" ref="T13" si="5">B13+D13+F13+H13+J13+L13+N13+P13+R13</f>
        <v>1758254.5599999998</v>
      </c>
      <c r="U13" s="10">
        <f t="shared" ref="U13" si="6">C13+E13+G13+I13+K13+M13+O13+Q13+S13</f>
        <v>147693.38999999996</v>
      </c>
    </row>
    <row r="14" spans="1:21" x14ac:dyDescent="0.35">
      <c r="A14" s="19" t="s">
        <v>25</v>
      </c>
      <c r="B14" s="2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/>
    </row>
    <row r="15" spans="1:21" ht="15" thickBot="1" x14ac:dyDescent="0.4">
      <c r="A15" s="19" t="s">
        <v>11</v>
      </c>
      <c r="B15" s="2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/>
    </row>
    <row r="16" spans="1:21" ht="15" thickBot="1" x14ac:dyDescent="0.4">
      <c r="A16" s="24" t="s">
        <v>12</v>
      </c>
      <c r="B16" s="21">
        <f t="shared" ref="B16:U16" si="7">SUM(B4:B15)</f>
        <v>5305316.7700000005</v>
      </c>
      <c r="C16" s="25">
        <f t="shared" si="7"/>
        <v>445646.61</v>
      </c>
      <c r="D16" s="26">
        <f t="shared" si="7"/>
        <v>7527275.2300000004</v>
      </c>
      <c r="E16" s="25">
        <f t="shared" si="7"/>
        <v>632291.14000000013</v>
      </c>
      <c r="F16" s="26">
        <f t="shared" si="7"/>
        <v>53406.709999999992</v>
      </c>
      <c r="G16" s="25">
        <f t="shared" si="7"/>
        <v>4486.16</v>
      </c>
      <c r="H16" s="26">
        <f t="shared" si="7"/>
        <v>469551.42000000004</v>
      </c>
      <c r="I16" s="25">
        <f t="shared" si="7"/>
        <v>39442.31</v>
      </c>
      <c r="J16" s="26">
        <f t="shared" si="7"/>
        <v>22435.14</v>
      </c>
      <c r="K16" s="25">
        <f t="shared" si="7"/>
        <v>1884.5500000000002</v>
      </c>
      <c r="L16" s="26">
        <f t="shared" si="7"/>
        <v>55276.399999999994</v>
      </c>
      <c r="M16" s="25">
        <f t="shared" si="7"/>
        <v>4643.2199999999984</v>
      </c>
      <c r="N16" s="26">
        <f t="shared" si="7"/>
        <v>194244.41000000003</v>
      </c>
      <c r="O16" s="25">
        <f t="shared" si="7"/>
        <v>16316.53</v>
      </c>
      <c r="P16" s="25">
        <f t="shared" si="7"/>
        <v>0</v>
      </c>
      <c r="Q16" s="25">
        <f t="shared" si="7"/>
        <v>0</v>
      </c>
      <c r="R16" s="25">
        <f t="shared" ref="R16:S16" si="8">SUM(R4:R15)</f>
        <v>245416.74</v>
      </c>
      <c r="S16" s="25">
        <f t="shared" si="8"/>
        <v>20615.010000000002</v>
      </c>
      <c r="T16" s="26">
        <f t="shared" si="7"/>
        <v>13872922.820000002</v>
      </c>
      <c r="U16" s="22">
        <f t="shared" si="7"/>
        <v>1165325.53</v>
      </c>
    </row>
    <row r="17" spans="1:21" x14ac:dyDescent="0.35">
      <c r="A17" s="4"/>
      <c r="B17" s="5"/>
      <c r="C17" s="6"/>
      <c r="D17" s="5"/>
      <c r="E17" s="6"/>
      <c r="F17" s="5"/>
      <c r="G17" s="6"/>
      <c r="H17" s="5"/>
      <c r="I17" s="6"/>
      <c r="J17" s="5"/>
      <c r="K17" s="6"/>
      <c r="L17" s="5"/>
      <c r="M17" s="6"/>
      <c r="N17" s="5"/>
      <c r="O17" s="6"/>
      <c r="P17" s="5"/>
      <c r="Q17" s="6"/>
      <c r="R17" s="6"/>
      <c r="S17" s="6"/>
      <c r="T17" s="5"/>
      <c r="U17" s="7"/>
    </row>
    <row r="18" spans="1:21" x14ac:dyDescent="0.35">
      <c r="A18" s="11" t="s">
        <v>13</v>
      </c>
      <c r="B18" s="12" t="s">
        <v>26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U18" s="14"/>
    </row>
    <row r="19" spans="1:21" ht="15" thickBot="1" x14ac:dyDescent="0.4">
      <c r="A19" s="15"/>
      <c r="B19" s="27"/>
      <c r="C19" s="2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7"/>
    </row>
  </sheetData>
  <sheetProtection algorithmName="SHA-512" hashValue="Jli0pXTZODjYEh+H7tPWKY27NjvM4eXDoEQr/8Rtfo/ujPJVpT821gBnd/Jl+J1u5J4dPetDKUUyn0AKCFWSeA==" saltValue="EkkxSx2ehBNdyJOAbXkdKQ==" spinCount="100000" sheet="1" objects="1" scenarios="1" selectLockedCells="1" selectUnlockedCells="1"/>
  <mergeCells count="12">
    <mergeCell ref="B19:C19"/>
    <mergeCell ref="B1:U1"/>
    <mergeCell ref="B2:C2"/>
    <mergeCell ref="D2:E2"/>
    <mergeCell ref="F2:G2"/>
    <mergeCell ref="H2:I2"/>
    <mergeCell ref="J2:K2"/>
    <mergeCell ref="L2:M2"/>
    <mergeCell ref="N2:O2"/>
    <mergeCell ref="P2:Q2"/>
    <mergeCell ref="T2:U2"/>
    <mergeCell ref="R2:S2"/>
  </mergeCells>
  <printOptions horizontalCentered="1" gridLines="1"/>
  <pageMargins left="0.25" right="0.25" top="0.75" bottom="0.75" header="0.3" footer="0.3"/>
  <pageSetup paperSize="5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D851C-AD8E-436F-BE64-D1C33D8BDF13}">
  <sheetPr>
    <pageSetUpPr fitToPage="1"/>
  </sheetPr>
  <dimension ref="A1:U19"/>
  <sheetViews>
    <sheetView zoomScaleNormal="100" workbookViewId="0"/>
  </sheetViews>
  <sheetFormatPr defaultRowHeight="14.5" x14ac:dyDescent="0.35"/>
  <cols>
    <col min="1" max="1" width="13.1796875" customWidth="1"/>
    <col min="2" max="21" width="17.26953125" customWidth="1"/>
    <col min="25" max="25" width="16.81640625" bestFit="1" customWidth="1"/>
  </cols>
  <sheetData>
    <row r="1" spans="1:21" ht="19" thickBot="1" x14ac:dyDescent="0.5">
      <c r="A1" s="8"/>
      <c r="B1" s="28" t="s">
        <v>14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21" ht="24" customHeight="1" x14ac:dyDescent="0.35">
      <c r="A2" s="23"/>
      <c r="B2" s="31" t="s">
        <v>0</v>
      </c>
      <c r="C2" s="32"/>
      <c r="D2" s="33" t="s">
        <v>1</v>
      </c>
      <c r="E2" s="33"/>
      <c r="F2" s="34" t="s">
        <v>2</v>
      </c>
      <c r="G2" s="34"/>
      <c r="H2" s="35" t="s">
        <v>3</v>
      </c>
      <c r="I2" s="35"/>
      <c r="J2" s="36" t="s">
        <v>4</v>
      </c>
      <c r="K2" s="36"/>
      <c r="L2" s="37" t="s">
        <v>5</v>
      </c>
      <c r="M2" s="37"/>
      <c r="N2" s="38" t="s">
        <v>28</v>
      </c>
      <c r="O2" s="38"/>
      <c r="P2" s="39" t="s">
        <v>27</v>
      </c>
      <c r="Q2" s="39"/>
      <c r="R2" s="42" t="s">
        <v>30</v>
      </c>
      <c r="S2" s="43"/>
      <c r="T2" s="40" t="s">
        <v>6</v>
      </c>
      <c r="U2" s="41"/>
    </row>
    <row r="3" spans="1:21" ht="29" x14ac:dyDescent="0.35">
      <c r="A3" s="18" t="s">
        <v>7</v>
      </c>
      <c r="B3" s="1" t="s">
        <v>8</v>
      </c>
      <c r="C3" s="2" t="s">
        <v>9</v>
      </c>
      <c r="D3" s="2" t="str">
        <f t="shared" ref="D3:M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ref="N3" si="1">L3</f>
        <v>Fantasy Contest Adjusted Revenue</v>
      </c>
      <c r="O3" s="2" t="str">
        <f t="shared" ref="O3" si="2">M3</f>
        <v>Fantasy Contest Tax (8.4%)</v>
      </c>
      <c r="P3" s="2" t="str">
        <f t="shared" ref="P3" si="3">N3</f>
        <v>Fantasy Contest Adjusted Revenue</v>
      </c>
      <c r="Q3" s="2" t="str">
        <f t="shared" ref="Q3" si="4">O3</f>
        <v>Fantasy Contest Tax (8.4%)</v>
      </c>
      <c r="R3" s="2" t="str">
        <f t="shared" ref="R3" si="5">P3</f>
        <v>Fantasy Contest Adjusted Revenue</v>
      </c>
      <c r="S3" s="2" t="str">
        <f t="shared" ref="S3" si="6">Q3</f>
        <v>Fantasy Contest Tax (8.4%)</v>
      </c>
      <c r="T3" s="2" t="str">
        <f>B3</f>
        <v>Fantasy Contest Adjusted Revenue</v>
      </c>
      <c r="U3" s="3" t="s">
        <v>10</v>
      </c>
    </row>
    <row r="4" spans="1:21" x14ac:dyDescent="0.35">
      <c r="A4" s="19" t="s">
        <v>15</v>
      </c>
      <c r="B4" s="20">
        <f>[1]Summary!B9</f>
        <v>708543.93</v>
      </c>
      <c r="C4" s="9">
        <f>[1]Summary!C9</f>
        <v>59517.69</v>
      </c>
      <c r="D4" s="9">
        <f>[1]Summary!E9</f>
        <v>756813.9</v>
      </c>
      <c r="E4" s="9">
        <f>[1]Summary!F9</f>
        <v>63572.37</v>
      </c>
      <c r="F4" s="9">
        <f>[1]Summary!H9</f>
        <v>3511.81</v>
      </c>
      <c r="G4" s="9">
        <f>[1]Summary!I9</f>
        <v>294.99</v>
      </c>
      <c r="H4" s="9">
        <f>[1]Summary!K9</f>
        <v>67516.86</v>
      </c>
      <c r="I4" s="9">
        <f>[1]Summary!L9</f>
        <v>5671.42</v>
      </c>
      <c r="J4" s="9">
        <f>[1]Summary!P9</f>
        <v>4817.8900000000003</v>
      </c>
      <c r="K4" s="9">
        <f>[1]Summary!Q9</f>
        <v>404.7</v>
      </c>
      <c r="L4" s="9">
        <f>[1]Summary!U9</f>
        <v>37073.14</v>
      </c>
      <c r="M4" s="9">
        <f>[1]Summary!V9</f>
        <v>3114.14</v>
      </c>
      <c r="N4" s="9">
        <f>[1]Summary!Z9</f>
        <v>44495.16</v>
      </c>
      <c r="O4" s="9">
        <f>[1]Summary!AA9</f>
        <v>3737.59</v>
      </c>
      <c r="P4" s="9">
        <f>[1]Summary!AC9</f>
        <v>214.06</v>
      </c>
      <c r="Q4" s="9">
        <f>[1]Summary!AD9</f>
        <v>17.98</v>
      </c>
      <c r="R4" s="9">
        <f>[1]Summary!AF9</f>
        <v>18508.64</v>
      </c>
      <c r="S4" s="9">
        <f>[1]Summary!AG9</f>
        <v>1554.73</v>
      </c>
      <c r="T4" s="9">
        <f>B4+D4+F4+H4+J4+L4+N4+P4+R4</f>
        <v>1641495.39</v>
      </c>
      <c r="U4" s="10">
        <f>C4+E4+G4+I4+K4+M4+O4+Q4+S4</f>
        <v>137885.61000000002</v>
      </c>
    </row>
    <row r="5" spans="1:21" x14ac:dyDescent="0.35">
      <c r="A5" s="19" t="s">
        <v>16</v>
      </c>
      <c r="B5" s="20">
        <f>[1]Summary!B10</f>
        <v>428714.65</v>
      </c>
      <c r="C5" s="9">
        <f>[1]Summary!C10</f>
        <v>36012.03</v>
      </c>
      <c r="D5" s="9">
        <f>[1]Summary!E10</f>
        <v>530879.63</v>
      </c>
      <c r="E5" s="9">
        <f>[1]Summary!F10</f>
        <v>44593.89</v>
      </c>
      <c r="F5" s="9">
        <f>[1]Summary!H10</f>
        <v>3570.97</v>
      </c>
      <c r="G5" s="9">
        <f>[1]Summary!I10</f>
        <v>299.95999999999998</v>
      </c>
      <c r="H5" s="9">
        <f>[1]Summary!K10</f>
        <v>-43969</v>
      </c>
      <c r="I5" s="9">
        <f>[1]Summary!L10</f>
        <v>-3693.4</v>
      </c>
      <c r="J5" s="9">
        <f>[1]Summary!P10</f>
        <v>-1686.04</v>
      </c>
      <c r="K5" s="9">
        <f>[1]Summary!Q10</f>
        <v>-141.63</v>
      </c>
      <c r="L5" s="9">
        <f>[1]Summary!U10</f>
        <v>6988.27</v>
      </c>
      <c r="M5" s="9">
        <f>[1]Summary!V10</f>
        <v>587.01</v>
      </c>
      <c r="N5" s="9">
        <f>[1]Summary!Z10</f>
        <v>36938.89</v>
      </c>
      <c r="O5" s="9">
        <f>[1]Summary!AA10</f>
        <v>3102.87</v>
      </c>
      <c r="P5" s="9">
        <f>[1]Summary!AC10</f>
        <v>449.36</v>
      </c>
      <c r="Q5" s="9">
        <f>[1]Summary!AD10</f>
        <v>37.75</v>
      </c>
      <c r="R5" s="9">
        <f>[1]Summary!AF10</f>
        <v>24871.1</v>
      </c>
      <c r="S5" s="9">
        <f>[1]Summary!AG10</f>
        <v>2089.17</v>
      </c>
      <c r="T5" s="9">
        <f t="shared" ref="T5:T15" si="7">B5+D5+F5+H5+J5+L5+N5+P5+R5</f>
        <v>986757.83</v>
      </c>
      <c r="U5" s="10">
        <f t="shared" ref="U5:U15" si="8">C5+E5+G5+I5+K5+M5+O5+Q5+S5</f>
        <v>82887.649999999994</v>
      </c>
    </row>
    <row r="6" spans="1:21" x14ac:dyDescent="0.35">
      <c r="A6" s="19" t="s">
        <v>17</v>
      </c>
      <c r="B6" s="20">
        <f>[1]Summary!B11</f>
        <v>182707.33</v>
      </c>
      <c r="C6" s="9">
        <f>[1]Summary!C11</f>
        <v>15347.42</v>
      </c>
      <c r="D6" s="9">
        <f>[1]Summary!E11</f>
        <v>248911.98</v>
      </c>
      <c r="E6" s="9">
        <f>[1]Summary!F11</f>
        <v>20908.61</v>
      </c>
      <c r="F6" s="9">
        <f>[1]Summary!H11</f>
        <v>0.59</v>
      </c>
      <c r="G6" s="9">
        <f>[1]Summary!I11</f>
        <v>0.05</v>
      </c>
      <c r="H6" s="9">
        <f>[1]Summary!K11</f>
        <v>15346.57</v>
      </c>
      <c r="I6" s="9">
        <f>[1]Summary!L11</f>
        <v>1289.1099999999999</v>
      </c>
      <c r="J6" s="9">
        <f>[1]Summary!P11</f>
        <v>1346.95</v>
      </c>
      <c r="K6" s="9">
        <f>[1]Summary!Q11</f>
        <v>113.14</v>
      </c>
      <c r="L6" s="9">
        <f>[1]Summary!U11</f>
        <v>3226.99</v>
      </c>
      <c r="M6" s="9">
        <f>[1]Summary!V11</f>
        <v>271.07</v>
      </c>
      <c r="N6" s="9">
        <f>[1]Summary!Z11</f>
        <v>14190.95</v>
      </c>
      <c r="O6" s="9">
        <f>[1]Summary!AA11</f>
        <v>1192.04</v>
      </c>
      <c r="P6" s="9">
        <f>[1]Summary!AC11</f>
        <v>149.88999999999999</v>
      </c>
      <c r="Q6" s="9">
        <f>[1]Summary!AD11</f>
        <v>12.59</v>
      </c>
      <c r="R6" s="9">
        <f>[1]Summary!AF11</f>
        <v>11817.1</v>
      </c>
      <c r="S6" s="9">
        <f>[1]Summary!AG11</f>
        <v>992.64</v>
      </c>
      <c r="T6" s="9">
        <f t="shared" si="7"/>
        <v>477698.35000000003</v>
      </c>
      <c r="U6" s="10">
        <f t="shared" si="8"/>
        <v>40126.67</v>
      </c>
    </row>
    <row r="7" spans="1:21" x14ac:dyDescent="0.35">
      <c r="A7" s="19" t="s">
        <v>18</v>
      </c>
      <c r="B7" s="20">
        <f>[1]Summary!B12</f>
        <v>23596.7</v>
      </c>
      <c r="C7" s="9">
        <f>[1]Summary!C12</f>
        <v>1982.12</v>
      </c>
      <c r="D7" s="9">
        <f>[1]Summary!E12</f>
        <v>145057.85999999999</v>
      </c>
      <c r="E7" s="9">
        <f>[1]Summary!F12</f>
        <v>12184.86</v>
      </c>
      <c r="F7" s="9">
        <f>[1]Summary!H12</f>
        <v>0</v>
      </c>
      <c r="G7" s="9">
        <f>[1]Summary!I12</f>
        <v>0</v>
      </c>
      <c r="H7" s="9">
        <f>[1]Summary!K12</f>
        <v>12269.99</v>
      </c>
      <c r="I7" s="9">
        <f>[1]Summary!L12</f>
        <v>1030.68</v>
      </c>
      <c r="J7" s="9">
        <f>[1]Summary!P12</f>
        <v>3364.44</v>
      </c>
      <c r="K7" s="9">
        <f>[1]Summary!Q12</f>
        <v>282.61</v>
      </c>
      <c r="L7" s="9">
        <f>[1]Summary!U12</f>
        <v>0</v>
      </c>
      <c r="M7" s="9">
        <f>[1]Summary!V12</f>
        <v>0</v>
      </c>
      <c r="N7" s="9">
        <f>[1]Summary!Z12</f>
        <v>1215.77</v>
      </c>
      <c r="O7" s="9">
        <f>[1]Summary!AA12</f>
        <v>102.12</v>
      </c>
      <c r="P7" s="9">
        <f>[1]Summary!AC12</f>
        <v>0</v>
      </c>
      <c r="Q7" s="9">
        <f>[1]Summary!AD12</f>
        <v>0</v>
      </c>
      <c r="R7" s="9">
        <f>[1]Summary!AF12</f>
        <v>71.11</v>
      </c>
      <c r="S7" s="9">
        <f>[1]Summary!AG12</f>
        <v>5.97</v>
      </c>
      <c r="T7" s="9">
        <f t="shared" si="7"/>
        <v>185575.86999999997</v>
      </c>
      <c r="U7" s="10">
        <f t="shared" si="8"/>
        <v>15588.36</v>
      </c>
    </row>
    <row r="8" spans="1:21" x14ac:dyDescent="0.35">
      <c r="A8" s="19" t="s">
        <v>19</v>
      </c>
      <c r="B8" s="20">
        <f>[1]Summary!B13</f>
        <v>62673.23</v>
      </c>
      <c r="C8" s="9">
        <f>[1]Summary!C13</f>
        <v>5264.55</v>
      </c>
      <c r="D8" s="9">
        <f>[1]Summary!E13</f>
        <v>236525.06</v>
      </c>
      <c r="E8" s="9">
        <f>[1]Summary!F13</f>
        <v>19868.099999999999</v>
      </c>
      <c r="F8" s="9">
        <f>[1]Summary!H13</f>
        <v>454.72</v>
      </c>
      <c r="G8" s="9">
        <f>[1]Summary!I13</f>
        <v>38.200000000000003</v>
      </c>
      <c r="H8" s="9">
        <f>[1]Summary!K13</f>
        <v>21115.919999999998</v>
      </c>
      <c r="I8" s="9">
        <f>[1]Summary!L13</f>
        <v>1773.74</v>
      </c>
      <c r="J8" s="9">
        <f>[1]Summary!P13</f>
        <v>2160.3200000000002</v>
      </c>
      <c r="K8" s="9">
        <f>[1]Summary!Q13</f>
        <v>181.47</v>
      </c>
      <c r="L8" s="9">
        <f>[1]Summary!U13</f>
        <v>0</v>
      </c>
      <c r="M8" s="9">
        <f>[1]Summary!V13</f>
        <v>0</v>
      </c>
      <c r="N8" s="9">
        <f>[1]Summary!Z13</f>
        <v>6244.12</v>
      </c>
      <c r="O8" s="9">
        <f>[1]Summary!AA13</f>
        <v>524.51</v>
      </c>
      <c r="P8" s="9">
        <f>[1]Summary!AC13</f>
        <v>0</v>
      </c>
      <c r="Q8" s="9">
        <f>[1]Summary!AD13</f>
        <v>0</v>
      </c>
      <c r="R8" s="9">
        <f>[1]Summary!AF13</f>
        <v>10589.54</v>
      </c>
      <c r="S8" s="9">
        <f>[1]Summary!AG13</f>
        <v>889.52</v>
      </c>
      <c r="T8" s="9">
        <f t="shared" si="7"/>
        <v>339762.90999999992</v>
      </c>
      <c r="U8" s="10">
        <f t="shared" si="8"/>
        <v>28540.09</v>
      </c>
    </row>
    <row r="9" spans="1:21" x14ac:dyDescent="0.35">
      <c r="A9" s="19" t="s">
        <v>20</v>
      </c>
      <c r="B9" s="20">
        <f>[1]Summary!B14</f>
        <v>78069.3</v>
      </c>
      <c r="C9" s="9">
        <f>[1]Summary!C14</f>
        <v>6557.82</v>
      </c>
      <c r="D9" s="9">
        <f>[1]Summary!E14</f>
        <v>382621.93</v>
      </c>
      <c r="E9" s="9">
        <f>[1]Summary!F14</f>
        <v>32140.240000000002</v>
      </c>
      <c r="F9" s="9">
        <f>[1]Summary!H14</f>
        <v>2354.3000000000002</v>
      </c>
      <c r="G9" s="9">
        <f>[1]Summary!I14</f>
        <v>197.76</v>
      </c>
      <c r="H9" s="9">
        <f>[1]Summary!K14</f>
        <v>24436</v>
      </c>
      <c r="I9" s="9">
        <f>[1]Summary!L14</f>
        <v>2052.62</v>
      </c>
      <c r="J9" s="9">
        <f>[1]Summary!P14</f>
        <v>426.43</v>
      </c>
      <c r="K9" s="9">
        <f>[1]Summary!Q14</f>
        <v>35.82</v>
      </c>
      <c r="L9" s="9">
        <f>[1]Summary!U14</f>
        <v>141.84</v>
      </c>
      <c r="M9" s="9">
        <f>[1]Summary!V14</f>
        <v>11.91</v>
      </c>
      <c r="N9" s="9">
        <f>[1]Summary!Z14</f>
        <v>0</v>
      </c>
      <c r="O9" s="9">
        <f>[1]Summary!AA14</f>
        <v>0</v>
      </c>
      <c r="P9" s="9">
        <f>[1]Summary!AC14</f>
        <v>0</v>
      </c>
      <c r="Q9" s="9">
        <f>[1]Summary!AD14</f>
        <v>0</v>
      </c>
      <c r="R9" s="9">
        <f>[1]Summary!AF14</f>
        <v>3331.62</v>
      </c>
      <c r="S9" s="9">
        <f>[1]Summary!AG14</f>
        <v>279.86</v>
      </c>
      <c r="T9" s="9">
        <f t="shared" si="7"/>
        <v>491381.42</v>
      </c>
      <c r="U9" s="10">
        <f t="shared" si="8"/>
        <v>41276.030000000006</v>
      </c>
    </row>
    <row r="10" spans="1:21" x14ac:dyDescent="0.35">
      <c r="A10" s="19" t="s">
        <v>21</v>
      </c>
      <c r="B10" s="20">
        <f>[1]Summary!B15</f>
        <v>220894.26</v>
      </c>
      <c r="C10" s="9">
        <f>[1]Summary!C15</f>
        <v>18555.12</v>
      </c>
      <c r="D10" s="9">
        <f>[1]Summary!E15</f>
        <v>619208.97</v>
      </c>
      <c r="E10" s="9">
        <f>[1]Summary!F15</f>
        <v>52013.55</v>
      </c>
      <c r="F10" s="9">
        <f>[1]Summary!H15</f>
        <v>191.28</v>
      </c>
      <c r="G10" s="9">
        <f>[1]Summary!I15</f>
        <v>16.07</v>
      </c>
      <c r="H10" s="9">
        <f>[1]Summary!K15</f>
        <v>37973.29</v>
      </c>
      <c r="I10" s="9">
        <f>[1]Summary!L15</f>
        <v>3189.76</v>
      </c>
      <c r="J10" s="9">
        <f>[1]Summary!P15</f>
        <v>358.63</v>
      </c>
      <c r="K10" s="9">
        <f>[1]Summary!Q15</f>
        <v>30.12</v>
      </c>
      <c r="L10" s="9">
        <f>[1]Summary!U15</f>
        <v>2577.6999999999998</v>
      </c>
      <c r="M10" s="9">
        <f>[1]Summary!V15</f>
        <v>216.53</v>
      </c>
      <c r="N10" s="9">
        <f>[1]Summary!Z15</f>
        <v>0</v>
      </c>
      <c r="O10" s="9">
        <f>[1]Summary!AA15</f>
        <v>0</v>
      </c>
      <c r="P10" s="9">
        <f>[1]Summary!AC15</f>
        <v>0</v>
      </c>
      <c r="Q10" s="9">
        <f>[1]Summary!AD15</f>
        <v>0</v>
      </c>
      <c r="R10" s="9">
        <f>[1]Summary!AF15</f>
        <v>5680.63</v>
      </c>
      <c r="S10" s="9">
        <f>[1]Summary!AG15</f>
        <v>477.17</v>
      </c>
      <c r="T10" s="9">
        <f t="shared" si="7"/>
        <v>886884.76</v>
      </c>
      <c r="U10" s="10">
        <f t="shared" si="8"/>
        <v>74498.319999999992</v>
      </c>
    </row>
    <row r="11" spans="1:21" x14ac:dyDescent="0.35">
      <c r="A11" s="19" t="s">
        <v>22</v>
      </c>
      <c r="B11" s="20">
        <f>[1]Summary!B16</f>
        <v>952246.06</v>
      </c>
      <c r="C11" s="9">
        <f>[1]Summary!C16</f>
        <v>79988.67</v>
      </c>
      <c r="D11" s="9">
        <f>[1]Summary!E16</f>
        <v>1148952.33</v>
      </c>
      <c r="E11" s="9">
        <f>[1]Summary!F16</f>
        <v>96512</v>
      </c>
      <c r="F11" s="9">
        <f>[1]Summary!H16</f>
        <v>1.36</v>
      </c>
      <c r="G11" s="9">
        <f>[1]Summary!I16</f>
        <v>0.11</v>
      </c>
      <c r="H11" s="9">
        <f>[1]Summary!K16</f>
        <v>148395.07</v>
      </c>
      <c r="I11" s="9">
        <f>[1]Summary!L16</f>
        <v>12465.19</v>
      </c>
      <c r="J11" s="9">
        <f>[1]Summary!P16</f>
        <v>3624.02</v>
      </c>
      <c r="K11" s="9">
        <f>[1]Summary!Q16</f>
        <v>304.42</v>
      </c>
      <c r="L11" s="9">
        <f>[1]Summary!U16</f>
        <v>7203.15</v>
      </c>
      <c r="M11" s="9">
        <f>[1]Summary!V16</f>
        <v>605.05999999999995</v>
      </c>
      <c r="N11" s="9">
        <f>[1]Summary!Z16</f>
        <v>0</v>
      </c>
      <c r="O11" s="9">
        <f>[1]Summary!AA16</f>
        <v>0</v>
      </c>
      <c r="P11" s="9">
        <f>[1]Summary!AC16</f>
        <v>0</v>
      </c>
      <c r="Q11" s="9">
        <f>[1]Summary!AD16</f>
        <v>0</v>
      </c>
      <c r="R11" s="9">
        <f>[1]Summary!AF16</f>
        <v>13918.5</v>
      </c>
      <c r="S11" s="9">
        <f>[1]Summary!AG16</f>
        <v>1169.1500000000001</v>
      </c>
      <c r="T11" s="9">
        <f t="shared" si="7"/>
        <v>2274340.4899999998</v>
      </c>
      <c r="U11" s="10">
        <f t="shared" si="8"/>
        <v>191044.59999999998</v>
      </c>
    </row>
    <row r="12" spans="1:21" x14ac:dyDescent="0.35">
      <c r="A12" s="19" t="s">
        <v>23</v>
      </c>
      <c r="B12" s="20">
        <f>[1]Summary!B17</f>
        <v>1193191.18</v>
      </c>
      <c r="C12" s="9">
        <f>[1]Summary!C17</f>
        <v>100228.06</v>
      </c>
      <c r="D12" s="9">
        <f>[1]Summary!E17</f>
        <v>1611184.32</v>
      </c>
      <c r="E12" s="9">
        <f>[1]Summary!F17</f>
        <v>135339.48000000001</v>
      </c>
      <c r="F12" s="9">
        <f>[1]Summary!H17</f>
        <v>16092.86</v>
      </c>
      <c r="G12" s="9">
        <f>[1]Summary!I17</f>
        <v>1351.8</v>
      </c>
      <c r="H12" s="9">
        <f>[1]Summary!K17</f>
        <v>95367.78</v>
      </c>
      <c r="I12" s="9">
        <f>[1]Summary!L17</f>
        <v>8010.89</v>
      </c>
      <c r="J12" s="9">
        <f>[1]Summary!P17</f>
        <v>6493.48</v>
      </c>
      <c r="K12" s="9">
        <f>[1]Summary!Q17</f>
        <v>545.45000000000005</v>
      </c>
      <c r="L12" s="9">
        <f>[1]Summary!U17</f>
        <v>12972.36</v>
      </c>
      <c r="M12" s="9">
        <f>[1]Summary!V17</f>
        <v>1089.68</v>
      </c>
      <c r="N12" s="9">
        <f>[1]Summary!Z17</f>
        <v>81947.710000000006</v>
      </c>
      <c r="O12" s="9">
        <f>[1]Summary!AA17</f>
        <v>6883.61</v>
      </c>
      <c r="P12" s="9">
        <f>[1]Summary!AC17</f>
        <v>0</v>
      </c>
      <c r="Q12" s="9">
        <f>[1]Summary!AD17</f>
        <v>0</v>
      </c>
      <c r="R12" s="9">
        <f>[1]Summary!AF17</f>
        <v>21289.94</v>
      </c>
      <c r="S12" s="9">
        <f>[1]Summary!AG17</f>
        <v>1788.36</v>
      </c>
      <c r="T12" s="9">
        <f t="shared" si="7"/>
        <v>3038539.6299999994</v>
      </c>
      <c r="U12" s="10">
        <f t="shared" si="8"/>
        <v>255237.33</v>
      </c>
    </row>
    <row r="13" spans="1:21" x14ac:dyDescent="0.35">
      <c r="A13" s="19" t="s">
        <v>24</v>
      </c>
      <c r="B13" s="20">
        <f>[1]Summary!B18</f>
        <v>825502.82</v>
      </c>
      <c r="C13" s="9">
        <f>[1]Summary!C18</f>
        <v>69342.240000000005</v>
      </c>
      <c r="D13" s="9">
        <f>[1]Summary!E18</f>
        <v>1331868.77</v>
      </c>
      <c r="E13" s="9">
        <f>[1]Summary!F18</f>
        <v>111876.98</v>
      </c>
      <c r="F13" s="9">
        <f>[1]Summary!H18</f>
        <v>4364.75</v>
      </c>
      <c r="G13" s="9">
        <f>[1]Summary!I18</f>
        <v>366.64</v>
      </c>
      <c r="H13" s="9">
        <f>[1]Summary!K18</f>
        <v>1459.12</v>
      </c>
      <c r="I13" s="9">
        <f>[1]Summary!L18</f>
        <v>122.57</v>
      </c>
      <c r="J13" s="9">
        <f>[1]Summary!P18</f>
        <v>0</v>
      </c>
      <c r="K13" s="9">
        <f>[1]Summary!Q18</f>
        <v>0</v>
      </c>
      <c r="L13" s="9">
        <f>[1]Summary!U18</f>
        <v>18187.490000000002</v>
      </c>
      <c r="M13" s="9">
        <f>[1]Summary!V18</f>
        <v>1527.75</v>
      </c>
      <c r="N13" s="9">
        <f>[1]Summary!Z18</f>
        <v>88230.93</v>
      </c>
      <c r="O13" s="9">
        <f>[1]Summary!AA18</f>
        <v>7411.4</v>
      </c>
      <c r="P13" s="9">
        <f>[1]Summary!AC18</f>
        <v>0</v>
      </c>
      <c r="Q13" s="9">
        <f>[1]Summary!AD18</f>
        <v>0</v>
      </c>
      <c r="R13" s="9">
        <f>[1]Summary!AF18</f>
        <v>26023.59</v>
      </c>
      <c r="S13" s="9">
        <f>[1]Summary!AG18</f>
        <v>2185.98</v>
      </c>
      <c r="T13" s="9">
        <f t="shared" si="7"/>
        <v>2295637.4700000002</v>
      </c>
      <c r="U13" s="10">
        <f t="shared" si="8"/>
        <v>192833.56000000003</v>
      </c>
    </row>
    <row r="14" spans="1:21" x14ac:dyDescent="0.35">
      <c r="A14" s="19" t="s">
        <v>25</v>
      </c>
      <c r="B14" s="20">
        <f>[1]Summary!B19</f>
        <v>871585.06</v>
      </c>
      <c r="C14" s="9">
        <f>[1]Summary!C19</f>
        <v>73213.149999999994</v>
      </c>
      <c r="D14" s="9">
        <f>[1]Summary!E19</f>
        <v>1355360.99</v>
      </c>
      <c r="E14" s="9">
        <f>[1]Summary!F19</f>
        <v>113850.32</v>
      </c>
      <c r="F14" s="9">
        <f>[1]Summary!H19</f>
        <v>2176.77</v>
      </c>
      <c r="G14" s="9">
        <f>[1]Summary!I19</f>
        <v>182.85</v>
      </c>
      <c r="H14" s="9">
        <f>[1]Summary!K19</f>
        <v>1535.83</v>
      </c>
      <c r="I14" s="9">
        <f>[1]Summary!L19</f>
        <v>129.01</v>
      </c>
      <c r="J14" s="9">
        <f>[1]Summary!P19</f>
        <v>158.44999999999999</v>
      </c>
      <c r="K14" s="9">
        <f>[1]Summary!Q19</f>
        <v>13.31</v>
      </c>
      <c r="L14" s="9">
        <f>[1]Summary!U19</f>
        <v>13746.33</v>
      </c>
      <c r="M14" s="9">
        <f>[1]Summary!V19</f>
        <v>1154.69</v>
      </c>
      <c r="N14" s="9">
        <f>[1]Summary!Z19</f>
        <v>57887.29</v>
      </c>
      <c r="O14" s="9">
        <f>[1]Summary!AA19</f>
        <v>4862.53</v>
      </c>
      <c r="P14" s="9">
        <f>[1]Summary!AC19</f>
        <v>0</v>
      </c>
      <c r="Q14" s="9">
        <f>[1]Summary!AD19</f>
        <v>0</v>
      </c>
      <c r="R14" s="9">
        <f>[1]Summary!AF19</f>
        <v>34529.089999999997</v>
      </c>
      <c r="S14" s="9">
        <f>[1]Summary!AG19</f>
        <v>2900.44</v>
      </c>
      <c r="T14" s="9">
        <f t="shared" si="7"/>
        <v>2336979.81</v>
      </c>
      <c r="U14" s="10">
        <f t="shared" si="8"/>
        <v>196306.30000000002</v>
      </c>
    </row>
    <row r="15" spans="1:21" ht="15" thickBot="1" x14ac:dyDescent="0.4">
      <c r="A15" s="19" t="s">
        <v>11</v>
      </c>
      <c r="B15" s="20">
        <f>[1]Summary!B20</f>
        <v>774651.85</v>
      </c>
      <c r="C15" s="9">
        <f>[1]Summary!C20</f>
        <v>65070.76</v>
      </c>
      <c r="D15" s="9">
        <f>[1]Summary!E20</f>
        <v>1330685.28</v>
      </c>
      <c r="E15" s="9">
        <f>[1]Summary!F20</f>
        <v>111777.56</v>
      </c>
      <c r="F15" s="9">
        <f>[1]Summary!H20</f>
        <v>25294.9</v>
      </c>
      <c r="G15" s="9">
        <f>[1]Summary!I20</f>
        <v>2124.77</v>
      </c>
      <c r="H15" s="9">
        <f>[1]Summary!K20</f>
        <v>-256433.8</v>
      </c>
      <c r="I15" s="9">
        <f>[1]Summary!L20</f>
        <v>-21540.44</v>
      </c>
      <c r="J15" s="9">
        <f>[1]Summary!P20</f>
        <v>0</v>
      </c>
      <c r="K15" s="9">
        <f>[1]Summary!Q20</f>
        <v>0</v>
      </c>
      <c r="L15" s="9">
        <f>[1]Summary!U20</f>
        <v>15399.79</v>
      </c>
      <c r="M15" s="9">
        <f>[1]Summary!V20</f>
        <v>1293.58</v>
      </c>
      <c r="N15" s="9">
        <f>[1]Summary!Z20</f>
        <v>53558.51</v>
      </c>
      <c r="O15" s="9">
        <f>[1]Summary!AA20</f>
        <v>4498.92</v>
      </c>
      <c r="P15" s="9">
        <f>[1]Summary!AC20</f>
        <v>0</v>
      </c>
      <c r="Q15" s="9">
        <f>[1]Summary!AD20</f>
        <v>0</v>
      </c>
      <c r="R15" s="9">
        <f>[1]Summary!AF20</f>
        <v>34046.730000000003</v>
      </c>
      <c r="S15" s="9">
        <f>[1]Summary!AG20</f>
        <v>2859.93</v>
      </c>
      <c r="T15" s="9">
        <f t="shared" si="7"/>
        <v>1977203.2599999998</v>
      </c>
      <c r="U15" s="10">
        <f t="shared" si="8"/>
        <v>166085.07999999999</v>
      </c>
    </row>
    <row r="16" spans="1:21" ht="15" thickBot="1" x14ac:dyDescent="0.4">
      <c r="A16" s="24" t="s">
        <v>12</v>
      </c>
      <c r="B16" s="21">
        <f t="shared" ref="B16:U16" si="9">SUM(B4:B15)</f>
        <v>6322376.3699999992</v>
      </c>
      <c r="C16" s="25">
        <f t="shared" si="9"/>
        <v>531079.63</v>
      </c>
      <c r="D16" s="26">
        <f t="shared" si="9"/>
        <v>9698071.0199999996</v>
      </c>
      <c r="E16" s="25">
        <f t="shared" si="9"/>
        <v>814637.96</v>
      </c>
      <c r="F16" s="26">
        <f t="shared" si="9"/>
        <v>58014.31</v>
      </c>
      <c r="G16" s="25">
        <f t="shared" si="9"/>
        <v>4873.2</v>
      </c>
      <c r="H16" s="26">
        <f t="shared" si="9"/>
        <v>125013.63</v>
      </c>
      <c r="I16" s="25">
        <f t="shared" si="9"/>
        <v>10501.150000000001</v>
      </c>
      <c r="J16" s="26">
        <f t="shared" si="9"/>
        <v>21064.57</v>
      </c>
      <c r="K16" s="25">
        <f t="shared" si="9"/>
        <v>1769.41</v>
      </c>
      <c r="L16" s="26">
        <f t="shared" si="9"/>
        <v>117517.06</v>
      </c>
      <c r="M16" s="25">
        <f t="shared" si="9"/>
        <v>9871.42</v>
      </c>
      <c r="N16" s="26">
        <f t="shared" ref="N16:O16" si="10">SUM(N4:N15)</f>
        <v>384709.33</v>
      </c>
      <c r="O16" s="25">
        <f t="shared" si="10"/>
        <v>32315.589999999997</v>
      </c>
      <c r="P16" s="25">
        <f t="shared" ref="P16:Q16" si="11">SUM(P4:P15)</f>
        <v>813.31000000000006</v>
      </c>
      <c r="Q16" s="25">
        <f t="shared" si="11"/>
        <v>68.320000000000007</v>
      </c>
      <c r="R16" s="25">
        <f t="shared" ref="R16:S16" si="12">SUM(R4:R15)</f>
        <v>204677.59</v>
      </c>
      <c r="S16" s="25">
        <f t="shared" si="12"/>
        <v>17192.920000000002</v>
      </c>
      <c r="T16" s="26">
        <f t="shared" si="9"/>
        <v>16932257.189999998</v>
      </c>
      <c r="U16" s="22">
        <f t="shared" si="9"/>
        <v>1422309.6</v>
      </c>
    </row>
    <row r="17" spans="1:21" x14ac:dyDescent="0.35">
      <c r="A17" s="4"/>
      <c r="B17" s="5"/>
      <c r="C17" s="6"/>
      <c r="D17" s="5"/>
      <c r="E17" s="6"/>
      <c r="F17" s="5"/>
      <c r="G17" s="6"/>
      <c r="H17" s="5"/>
      <c r="I17" s="6"/>
      <c r="J17" s="5"/>
      <c r="K17" s="6"/>
      <c r="L17" s="5"/>
      <c r="M17" s="6"/>
      <c r="N17" s="5"/>
      <c r="O17" s="6"/>
      <c r="P17" s="5"/>
      <c r="Q17" s="6"/>
      <c r="R17" s="6"/>
      <c r="S17" s="6"/>
      <c r="T17" s="5"/>
      <c r="U17" s="7"/>
    </row>
    <row r="18" spans="1:21" x14ac:dyDescent="0.35">
      <c r="A18" s="11" t="s">
        <v>13</v>
      </c>
      <c r="B18" s="12" t="s">
        <v>26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U18" s="14"/>
    </row>
    <row r="19" spans="1:21" ht="15" thickBot="1" x14ac:dyDescent="0.4">
      <c r="A19" s="15"/>
      <c r="B19" s="27"/>
      <c r="C19" s="2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7"/>
    </row>
  </sheetData>
  <sheetProtection algorithmName="SHA-512" hashValue="vYuLdWj9YFAWaNuaiue4UKHh1cLZpDPQJSF0OKVEmnBgCzrn1PVbY2UwwMLjhGHH95hfhzgAz+9eYaXZo1go9Q==" saltValue="cuI1XLHr/tVMeUNBImT4Cg==" spinCount="100000" sheet="1" selectLockedCells="1" selectUnlockedCells="1"/>
  <mergeCells count="12">
    <mergeCell ref="B19:C19"/>
    <mergeCell ref="B1:U1"/>
    <mergeCell ref="B2:C2"/>
    <mergeCell ref="D2:E2"/>
    <mergeCell ref="F2:G2"/>
    <mergeCell ref="H2:I2"/>
    <mergeCell ref="J2:K2"/>
    <mergeCell ref="L2:M2"/>
    <mergeCell ref="T2:U2"/>
    <mergeCell ref="N2:O2"/>
    <mergeCell ref="P2:Q2"/>
    <mergeCell ref="R2:S2"/>
  </mergeCells>
  <printOptions horizontalCentered="1" gridLines="1"/>
  <pageMargins left="0.25" right="0.25" top="0.75" bottom="0.75" header="0.3" footer="0.3"/>
  <pageSetup paperSize="5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</vt:lpstr>
      <vt:lpstr>2020</vt:lpstr>
      <vt:lpstr>'2020'!Print_Area</vt:lpstr>
      <vt:lpstr>'2021'!Print_Area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</cp:lastModifiedBy>
  <cp:lastPrinted>2021-12-01T20:43:10Z</cp:lastPrinted>
  <dcterms:created xsi:type="dcterms:W3CDTF">2020-05-28T18:53:12Z</dcterms:created>
  <dcterms:modified xsi:type="dcterms:W3CDTF">2021-12-09T16:03:21Z</dcterms:modified>
</cp:coreProperties>
</file>