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aitlin.anton\Downloads\"/>
    </mc:Choice>
  </mc:AlternateContent>
  <xr:revisionPtr revIDLastSave="0" documentId="8_{F7F0CDD9-F75B-4D7E-BB4A-8977D445F088}" xr6:coauthVersionLast="47" xr6:coauthVersionMax="47" xr10:uidLastSave="{00000000-0000-0000-0000-000000000000}"/>
  <bookViews>
    <workbookView xWindow="-120" yWindow="-120" windowWidth="29040" windowHeight="15840" xr2:uid="{3EF86624-F797-4899-9656-BB51C259AB97}"/>
  </bookViews>
  <sheets>
    <sheet name="April - September" sheetId="9" r:id="rId1"/>
    <sheet name="October - March" sheetId="1" state="hidden" r:id="rId2"/>
    <sheet name="317 Order Dates" sheetId="6" r:id="rId3"/>
    <sheet name="Vaccine costs" sheetId="8" state="hidden" r:id="rId4"/>
    <sheet name="Lists" sheetId="2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1" i="9" l="1"/>
  <c r="K39" i="9"/>
  <c r="I42" i="1"/>
  <c r="H42" i="1"/>
  <c r="G42" i="1"/>
  <c r="F42" i="1"/>
  <c r="E42" i="1"/>
  <c r="D42" i="1"/>
  <c r="J41" i="1"/>
  <c r="C41" i="1"/>
  <c r="J39" i="1"/>
  <c r="C39" i="1"/>
  <c r="J38" i="1"/>
  <c r="C38" i="1"/>
  <c r="J36" i="1"/>
  <c r="C36" i="1"/>
  <c r="K34" i="1"/>
  <c r="J34" i="1"/>
  <c r="C34" i="1"/>
  <c r="J32" i="1"/>
  <c r="K32" i="1" s="1"/>
  <c r="C32" i="1"/>
  <c r="J30" i="1"/>
  <c r="C30" i="1"/>
  <c r="K30" i="1" s="1"/>
  <c r="J28" i="1"/>
  <c r="C28" i="1"/>
  <c r="K28" i="1" s="1"/>
  <c r="J26" i="1"/>
  <c r="C26" i="1"/>
  <c r="K26" i="1" s="1"/>
  <c r="J25" i="1"/>
  <c r="K25" i="1" s="1"/>
  <c r="C25" i="1"/>
  <c r="J23" i="1"/>
  <c r="C23" i="1"/>
  <c r="K23" i="1" s="1"/>
  <c r="J22" i="1"/>
  <c r="C22" i="1"/>
  <c r="K22" i="1" s="1"/>
  <c r="K20" i="1"/>
  <c r="J20" i="1"/>
  <c r="C20" i="1"/>
  <c r="J18" i="1"/>
  <c r="K18" i="1" s="1"/>
  <c r="C18" i="1"/>
  <c r="J16" i="1"/>
  <c r="C16" i="1"/>
  <c r="K16" i="1" s="1"/>
  <c r="J15" i="1"/>
  <c r="C15" i="1"/>
  <c r="K15" i="1" s="1"/>
  <c r="J13" i="1"/>
  <c r="C13" i="1"/>
  <c r="K13" i="1" s="1"/>
  <c r="J11" i="1"/>
  <c r="K11" i="1" s="1"/>
  <c r="C11" i="1"/>
  <c r="J9" i="1"/>
  <c r="C9" i="1"/>
  <c r="K9" i="1" s="1"/>
  <c r="J7" i="1"/>
  <c r="C7" i="1"/>
  <c r="K7" i="1" s="1"/>
  <c r="K6" i="1"/>
  <c r="J6" i="1"/>
  <c r="J42" i="1" s="1"/>
  <c r="C6" i="1"/>
  <c r="K34" i="9"/>
  <c r="J34" i="9"/>
  <c r="J25" i="9"/>
  <c r="J20" i="9"/>
  <c r="K42" i="1" l="1"/>
  <c r="K25" i="9"/>
  <c r="K20" i="9"/>
  <c r="I42" i="9"/>
  <c r="H42" i="9"/>
  <c r="G42" i="9"/>
  <c r="F42" i="9"/>
  <c r="E42" i="9"/>
  <c r="D42" i="9"/>
  <c r="J41" i="9"/>
  <c r="J39" i="9"/>
  <c r="J38" i="9"/>
  <c r="K38" i="9" s="1"/>
  <c r="J36" i="9"/>
  <c r="K36" i="9" s="1"/>
  <c r="J32" i="9"/>
  <c r="K32" i="9"/>
  <c r="J30" i="9"/>
  <c r="K30" i="9" s="1"/>
  <c r="J28" i="9"/>
  <c r="J26" i="9"/>
  <c r="K26" i="9" s="1"/>
  <c r="J23" i="9"/>
  <c r="K23" i="9"/>
  <c r="J22" i="9"/>
  <c r="J18" i="9"/>
  <c r="K18" i="9"/>
  <c r="J16" i="9"/>
  <c r="K16" i="9"/>
  <c r="J15" i="9"/>
  <c r="K15" i="9"/>
  <c r="J13" i="9"/>
  <c r="J11" i="9"/>
  <c r="K11" i="9" s="1"/>
  <c r="J9" i="9"/>
  <c r="K9" i="9"/>
  <c r="J7" i="9"/>
  <c r="K7" i="9" s="1"/>
  <c r="J6" i="9"/>
  <c r="J42" i="9" l="1"/>
  <c r="N3" i="1"/>
  <c r="K28" i="9"/>
  <c r="K6" i="9"/>
  <c r="K13" i="9"/>
  <c r="K22" i="9"/>
  <c r="K42" i="9" l="1"/>
  <c r="N3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Mead, Kristina</author>
  </authors>
  <commentList>
    <comment ref="P12" authorId="0" shapeId="0" xr:uid="{D647B32E-5919-4CA9-AFC2-D559A8343866}">
      <text>
        <r>
          <rPr>
            <sz val="9"/>
            <color indexed="81"/>
            <rFont val="Tahoma"/>
            <family val="2"/>
          </rPr>
          <t xml:space="preserve">Use this column for price updates for July '25 - June '26
</t>
        </r>
      </text>
    </comment>
    <comment ref="G13" authorId="0" shapeId="0" xr:uid="{AFFDDEB9-7F70-4B79-A059-879130B438A3}">
      <text>
        <r>
          <rPr>
            <sz val="9"/>
            <color indexed="81"/>
            <rFont val="Tahoma"/>
            <family val="2"/>
          </rPr>
          <t>Use this column for price updates for July '24 - June '25
contract end date: 6/30/25</t>
        </r>
      </text>
    </comment>
    <comment ref="F33" authorId="0" shapeId="0" xr:uid="{608A6C9F-8FD5-4B3A-BEBA-820A1D228B3B}">
      <text>
        <r>
          <rPr>
            <b/>
            <sz val="9"/>
            <color indexed="81"/>
            <rFont val="Tahoma"/>
            <family val="2"/>
          </rPr>
          <t>Mead, Kristina:</t>
        </r>
        <r>
          <rPr>
            <sz val="9"/>
            <color indexed="81"/>
            <rFont val="Tahoma"/>
            <family val="2"/>
          </rPr>
          <t xml:space="preserve">
updated 8/23/2024
does not come out of 317 funds until after 2500 doses are ordered</t>
        </r>
      </text>
    </comment>
    <comment ref="N33" authorId="0" shapeId="0" xr:uid="{E821C633-2727-47D1-A177-5C0AAE1DB317}">
      <text>
        <r>
          <rPr>
            <b/>
            <sz val="9"/>
            <color indexed="81"/>
            <rFont val="Tahoma"/>
            <family val="2"/>
          </rPr>
          <t>Mead, Kristina:</t>
        </r>
        <r>
          <rPr>
            <sz val="9"/>
            <color indexed="81"/>
            <rFont val="Tahoma"/>
            <family val="2"/>
          </rPr>
          <t xml:space="preserve">
updated 8/23/2024
does not come out of 317 funds until after 2500 doses are ordered</t>
        </r>
      </text>
    </comment>
  </commentList>
</comments>
</file>

<file path=xl/sharedStrings.xml><?xml version="1.0" encoding="utf-8"?>
<sst xmlns="http://schemas.openxmlformats.org/spreadsheetml/2006/main" count="320" uniqueCount="96">
  <si>
    <t>Site Name:</t>
  </si>
  <si>
    <t>Totals</t>
  </si>
  <si>
    <t>Site Pin:</t>
  </si>
  <si>
    <t>Cost per Dose</t>
  </si>
  <si>
    <t>Hep A</t>
  </si>
  <si>
    <t>Vaqta</t>
  </si>
  <si>
    <t>Havrix</t>
  </si>
  <si>
    <t>Hep B</t>
  </si>
  <si>
    <t>Heplisav-B</t>
  </si>
  <si>
    <t>HepA&amp;B</t>
  </si>
  <si>
    <t>Twinrix</t>
  </si>
  <si>
    <t>HPV</t>
  </si>
  <si>
    <t>Gardasil9</t>
  </si>
  <si>
    <t>Tdap</t>
  </si>
  <si>
    <t>Adacel</t>
  </si>
  <si>
    <t>Boostrix</t>
  </si>
  <si>
    <t>Men ACWY</t>
  </si>
  <si>
    <t>Menquadfi</t>
  </si>
  <si>
    <t>MenB</t>
  </si>
  <si>
    <t>Trumenba</t>
  </si>
  <si>
    <t>Bexsero</t>
  </si>
  <si>
    <t>Pneumococcal</t>
  </si>
  <si>
    <t>Prevnar 20</t>
  </si>
  <si>
    <t>Zoster</t>
  </si>
  <si>
    <t xml:space="preserve">Shingrix </t>
  </si>
  <si>
    <t>MMR</t>
  </si>
  <si>
    <t>MMR-II</t>
  </si>
  <si>
    <t>Varicella</t>
  </si>
  <si>
    <t>Varivax</t>
  </si>
  <si>
    <t>Total Requested</t>
  </si>
  <si>
    <t>Vaccine Coordinator:</t>
  </si>
  <si>
    <t>Email:</t>
  </si>
  <si>
    <t>Total Doses</t>
  </si>
  <si>
    <t xml:space="preserve">Estimated Cost </t>
  </si>
  <si>
    <t>October</t>
  </si>
  <si>
    <t>November</t>
  </si>
  <si>
    <t>December</t>
  </si>
  <si>
    <t>January</t>
  </si>
  <si>
    <t>February</t>
  </si>
  <si>
    <t>March</t>
  </si>
  <si>
    <t>10 pack – 1 dose syringe</t>
  </si>
  <si>
    <t>5 pack – 1 dose syringe</t>
  </si>
  <si>
    <t>5 pack – 1 dose vial</t>
  </si>
  <si>
    <t>10 pack – 1 dose vial</t>
  </si>
  <si>
    <t>April</t>
  </si>
  <si>
    <t>May</t>
  </si>
  <si>
    <t>June</t>
  </si>
  <si>
    <t>July</t>
  </si>
  <si>
    <t>August</t>
  </si>
  <si>
    <t>September</t>
  </si>
  <si>
    <r>
      <rPr>
        <sz val="14"/>
        <color theme="1"/>
        <rFont val="Wingdings"/>
        <charset val="2"/>
      </rPr>
      <t>«</t>
    </r>
    <r>
      <rPr>
        <sz val="14"/>
        <color theme="1"/>
        <rFont val="Calibri"/>
        <family val="2"/>
        <scheme val="minor"/>
      </rPr>
      <t xml:space="preserve">Please fill in the amount of vaccines you anticipate </t>
    </r>
    <r>
      <rPr>
        <u/>
        <sz val="14"/>
        <color theme="1"/>
        <rFont val="Calibri"/>
        <family val="2"/>
        <scheme val="minor"/>
      </rPr>
      <t>using</t>
    </r>
    <r>
      <rPr>
        <sz val="14"/>
        <color theme="1"/>
        <rFont val="Calibri"/>
        <family val="2"/>
        <scheme val="minor"/>
      </rPr>
      <t xml:space="preserve"> for the next 6 months.</t>
    </r>
  </si>
  <si>
    <r>
      <rPr>
        <sz val="14"/>
        <color theme="1"/>
        <rFont val="Wingdings"/>
        <charset val="2"/>
      </rPr>
      <t>«</t>
    </r>
    <r>
      <rPr>
        <sz val="14"/>
        <color theme="1"/>
        <rFont val="Calibri"/>
        <family val="2"/>
        <scheme val="minor"/>
      </rPr>
      <t>Please do not over order. If you need to request more/less vaccines, please reach out before the order date that month.</t>
    </r>
  </si>
  <si>
    <r>
      <rPr>
        <sz val="14"/>
        <color theme="1"/>
        <rFont val="Wingdings"/>
        <charset val="2"/>
      </rPr>
      <t>«</t>
    </r>
    <r>
      <rPr>
        <sz val="14"/>
        <color theme="1"/>
        <rFont val="Calibri"/>
        <family val="2"/>
        <scheme val="minor"/>
      </rPr>
      <t>Don't forget to fill out your site/coordinator information at the top.</t>
    </r>
  </si>
  <si>
    <t>Important Notes:</t>
  </si>
  <si>
    <t>Cold Chain and Inventory Reconciliation must be updated between 12:01am and 11:00am on the following dates:</t>
  </si>
  <si>
    <t>00006-4096-02</t>
  </si>
  <si>
    <t>58160-0826-52</t>
  </si>
  <si>
    <t>43528-0003-05</t>
  </si>
  <si>
    <t>58160-0815-52</t>
  </si>
  <si>
    <t>00006-4121-02</t>
  </si>
  <si>
    <t>49281-0400-20</t>
  </si>
  <si>
    <t>58160-0842-52</t>
  </si>
  <si>
    <t>00005-0100-10</t>
  </si>
  <si>
    <t>58160-0976-20</t>
  </si>
  <si>
    <t>00005-2000-10</t>
  </si>
  <si>
    <t>58160-0823-11</t>
  </si>
  <si>
    <t>00006-4681-00</t>
  </si>
  <si>
    <t>00006-4827-00</t>
  </si>
  <si>
    <t>COVID-19</t>
  </si>
  <si>
    <t>80777-0102-95</t>
  </si>
  <si>
    <t>Spikevax</t>
  </si>
  <si>
    <t>RSV</t>
  </si>
  <si>
    <t>00069-0344-05</t>
  </si>
  <si>
    <t>Abrysvo</t>
  </si>
  <si>
    <t>58160-0848-11</t>
  </si>
  <si>
    <t>Arexvy</t>
  </si>
  <si>
    <t>MPOX</t>
  </si>
  <si>
    <t>50632-0001-03</t>
  </si>
  <si>
    <t>Jynneos</t>
  </si>
  <si>
    <t>Adult 317 Vaccine Orders (April 2025 - September 2025)</t>
  </si>
  <si>
    <t>IPOL</t>
  </si>
  <si>
    <t>Polio (E-IPV)</t>
  </si>
  <si>
    <r>
      <rPr>
        <sz val="14"/>
        <color theme="1"/>
        <rFont val="Wingdings"/>
        <charset val="2"/>
      </rPr>
      <t>«</t>
    </r>
    <r>
      <rPr>
        <sz val="14"/>
        <color theme="1"/>
        <rFont val="Calibri"/>
        <family val="2"/>
        <scheme val="minor"/>
      </rPr>
      <t xml:space="preserve">Orders will be placed on the </t>
    </r>
    <r>
      <rPr>
        <b/>
        <sz val="14"/>
        <color theme="1"/>
        <rFont val="Calibri"/>
        <family val="2"/>
        <scheme val="minor"/>
      </rPr>
      <t>SECOND WEDNESDAY</t>
    </r>
    <r>
      <rPr>
        <sz val="14"/>
        <color theme="1"/>
        <rFont val="Calibri"/>
        <family val="2"/>
        <scheme val="minor"/>
      </rPr>
      <t xml:space="preserve"> of each month.</t>
    </r>
  </si>
  <si>
    <r>
      <rPr>
        <sz val="14"/>
        <color theme="1"/>
        <rFont val="Wingdings"/>
        <charset val="2"/>
      </rPr>
      <t>«</t>
    </r>
    <r>
      <rPr>
        <sz val="14"/>
        <color theme="1"/>
        <rFont val="Calibri"/>
        <family val="2"/>
        <scheme val="minor"/>
      </rPr>
      <t xml:space="preserve">Your site needs to have the </t>
    </r>
    <r>
      <rPr>
        <b/>
        <sz val="14"/>
        <color theme="1"/>
        <rFont val="Calibri"/>
        <family val="2"/>
        <scheme val="minor"/>
      </rPr>
      <t>cold chain</t>
    </r>
    <r>
      <rPr>
        <sz val="14"/>
        <color theme="1"/>
        <rFont val="Calibri"/>
        <family val="2"/>
        <scheme val="minor"/>
      </rPr>
      <t xml:space="preserve"> and</t>
    </r>
    <r>
      <rPr>
        <b/>
        <sz val="14"/>
        <color theme="1"/>
        <rFont val="Calibri"/>
        <family val="2"/>
        <scheme val="minor"/>
      </rPr>
      <t xml:space="preserve"> inventory reconciliation</t>
    </r>
    <r>
      <rPr>
        <sz val="14"/>
        <color theme="1"/>
        <rFont val="Calibri"/>
        <family val="2"/>
        <scheme val="minor"/>
      </rPr>
      <t xml:space="preserve"> updated </t>
    </r>
    <r>
      <rPr>
        <b/>
        <sz val="14"/>
        <color theme="1"/>
        <rFont val="Calibri"/>
        <family val="2"/>
        <scheme val="minor"/>
      </rPr>
      <t>ON THE DATE OF THE ORDER</t>
    </r>
    <r>
      <rPr>
        <sz val="14"/>
        <color theme="1"/>
        <rFont val="Calibri"/>
        <family val="2"/>
        <scheme val="minor"/>
      </rPr>
      <t xml:space="preserve"> (2nd Wednesday of the month)</t>
    </r>
  </si>
  <si>
    <t>Capvaxive</t>
  </si>
  <si>
    <t>00006-4347-02</t>
  </si>
  <si>
    <t>49281-0860-10</t>
  </si>
  <si>
    <t>updated</t>
  </si>
  <si>
    <t>Men ABCWY</t>
  </si>
  <si>
    <t>1 pack – 1 dose vial</t>
  </si>
  <si>
    <t>E-IPV</t>
  </si>
  <si>
    <t>Penbraya</t>
  </si>
  <si>
    <t>49281-0590-05</t>
  </si>
  <si>
    <t>00069-0600-01</t>
  </si>
  <si>
    <t>Adult 317 Vaccine Orders (October 2025 - March 2026)</t>
  </si>
  <si>
    <r>
      <rPr>
        <sz val="14"/>
        <color theme="1"/>
        <rFont val="Wingdings"/>
        <charset val="2"/>
      </rPr>
      <t>«</t>
    </r>
    <r>
      <rPr>
        <sz val="14"/>
        <color theme="1"/>
        <rFont val="Calibri"/>
        <family val="2"/>
        <scheme val="minor"/>
      </rPr>
      <t xml:space="preserve">Your site needs to have the </t>
    </r>
    <r>
      <rPr>
        <b/>
        <sz val="14"/>
        <color theme="1"/>
        <rFont val="Calibri"/>
        <family val="2"/>
        <scheme val="minor"/>
      </rPr>
      <t>cold chain</t>
    </r>
    <r>
      <rPr>
        <sz val="14"/>
        <color theme="1"/>
        <rFont val="Calibri"/>
        <family val="2"/>
        <scheme val="minor"/>
      </rPr>
      <t xml:space="preserve"> and </t>
    </r>
    <r>
      <rPr>
        <b/>
        <sz val="14"/>
        <color theme="1"/>
        <rFont val="Calibri"/>
        <family val="2"/>
        <scheme val="minor"/>
      </rPr>
      <t>inventory reconciliation</t>
    </r>
    <r>
      <rPr>
        <sz val="14"/>
        <color theme="1"/>
        <rFont val="Calibri"/>
        <family val="2"/>
        <scheme val="minor"/>
      </rPr>
      <t xml:space="preserve"> updated </t>
    </r>
    <r>
      <rPr>
        <b/>
        <sz val="14"/>
        <color theme="1"/>
        <rFont val="Calibri"/>
        <family val="2"/>
        <scheme val="minor"/>
      </rPr>
      <t>ON THE DATE OF THE ORDER</t>
    </r>
    <r>
      <rPr>
        <sz val="14"/>
        <color theme="1"/>
        <rFont val="Calibri"/>
        <family val="2"/>
        <scheme val="minor"/>
      </rPr>
      <t xml:space="preserve"> (2nd Wednesday of the month)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</si>
</sst>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F800]dddd\,\ mmmm\ dd\,\ yyyy"/>
    <numFmt numFmtId="165" formatCode="_(&quot;$&quot;* #,##0.000_);_(&quot;$&quot;* \(#,##0.000\);_(&quot;$&quot;* &quot;-&quot;??_);_(@_)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Wingdings"/>
      <charset val="2"/>
    </font>
    <font>
      <sz val="14"/>
      <color theme="1"/>
      <name val="Calibri"/>
      <family val="2"/>
      <charset val="2"/>
      <scheme val="minor"/>
    </font>
    <font>
      <sz val="16"/>
      <name val="Franklin Gothic Heavy"/>
      <family val="2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8"/>
      <color rgb="FFFF00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rgb="FF00B05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rgb="FF00B050"/>
      </left>
      <right style="thin">
        <color indexed="64"/>
      </right>
      <top style="thick">
        <color rgb="FF00B050"/>
      </top>
      <bottom/>
      <diagonal/>
    </border>
    <border>
      <left style="thin">
        <color indexed="64"/>
      </left>
      <right style="thin">
        <color indexed="64"/>
      </right>
      <top style="thick">
        <color rgb="FF00B050"/>
      </top>
      <bottom/>
      <diagonal/>
    </border>
    <border>
      <left style="thin">
        <color indexed="64"/>
      </left>
      <right style="thick">
        <color rgb="FF00B050"/>
      </right>
      <top style="thick">
        <color rgb="FF00B05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rgb="FF00B050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00B050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00B05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rgb="FF00B050"/>
      </right>
      <top/>
      <bottom style="medium">
        <color indexed="64"/>
      </bottom>
      <diagonal/>
    </border>
    <border>
      <left style="thick">
        <color rgb="FF00B050"/>
      </left>
      <right style="thin">
        <color indexed="64"/>
      </right>
      <top style="medium">
        <color indexed="64"/>
      </top>
      <bottom/>
      <diagonal/>
    </border>
    <border>
      <left style="thick">
        <color rgb="FF00B050"/>
      </left>
      <right style="thin">
        <color indexed="64"/>
      </right>
      <top/>
      <bottom style="thick">
        <color rgb="FF00B050"/>
      </bottom>
      <diagonal/>
    </border>
    <border>
      <left/>
      <right style="thin">
        <color indexed="64"/>
      </right>
      <top/>
      <bottom style="thick">
        <color rgb="FF00B050"/>
      </bottom>
      <diagonal/>
    </border>
    <border>
      <left style="thin">
        <color indexed="64"/>
      </left>
      <right style="thin">
        <color indexed="64"/>
      </right>
      <top/>
      <bottom style="thick">
        <color rgb="FF00B050"/>
      </bottom>
      <diagonal/>
    </border>
    <border>
      <left style="thin">
        <color indexed="64"/>
      </left>
      <right style="thick">
        <color rgb="FF00B050"/>
      </right>
      <top/>
      <bottom style="thick">
        <color rgb="FF00B05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09">
    <xf numFmtId="0" fontId="0" fillId="0" borderId="0" xfId="0"/>
    <xf numFmtId="0" fontId="11" fillId="0" borderId="8" xfId="0" applyFont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vertical="center"/>
      <protection locked="0"/>
    </xf>
    <xf numFmtId="0" fontId="0" fillId="0" borderId="23" xfId="0" applyBorder="1"/>
    <xf numFmtId="0" fontId="2" fillId="2" borderId="25" xfId="0" applyFont="1" applyFill="1" applyBorder="1"/>
    <xf numFmtId="0" fontId="2" fillId="2" borderId="26" xfId="0" applyFont="1" applyFill="1" applyBorder="1"/>
    <xf numFmtId="0" fontId="0" fillId="2" borderId="26" xfId="0" applyFill="1" applyBorder="1"/>
    <xf numFmtId="0" fontId="24" fillId="2" borderId="27" xfId="0" applyFont="1" applyFill="1" applyBorder="1"/>
    <xf numFmtId="0" fontId="2" fillId="2" borderId="9" xfId="0" applyFont="1" applyFill="1" applyBorder="1"/>
    <xf numFmtId="0" fontId="8" fillId="0" borderId="30" xfId="0" applyFont="1" applyBorder="1"/>
    <xf numFmtId="0" fontId="8" fillId="0" borderId="10" xfId="0" applyFont="1" applyBorder="1"/>
    <xf numFmtId="49" fontId="2" fillId="0" borderId="8" xfId="0" applyNumberFormat="1" applyFont="1" applyBorder="1"/>
    <xf numFmtId="165" fontId="24" fillId="0" borderId="31" xfId="1" applyNumberFormat="1" applyFont="1" applyBorder="1"/>
    <xf numFmtId="0" fontId="8" fillId="0" borderId="34" xfId="0" applyFont="1" applyBorder="1"/>
    <xf numFmtId="0" fontId="8" fillId="0" borderId="6" xfId="0" applyFont="1" applyBorder="1"/>
    <xf numFmtId="49" fontId="2" fillId="0" borderId="4" xfId="0" applyNumberFormat="1" applyFont="1" applyBorder="1"/>
    <xf numFmtId="165" fontId="24" fillId="0" borderId="35" xfId="1" applyNumberFormat="1" applyFont="1" applyBorder="1"/>
    <xf numFmtId="0" fontId="2" fillId="2" borderId="36" xfId="0" applyFont="1" applyFill="1" applyBorder="1"/>
    <xf numFmtId="49" fontId="0" fillId="2" borderId="8" xfId="0" applyNumberFormat="1" applyFill="1" applyBorder="1"/>
    <xf numFmtId="165" fontId="24" fillId="2" borderId="31" xfId="0" applyNumberFormat="1" applyFont="1" applyFill="1" applyBorder="1"/>
    <xf numFmtId="0" fontId="8" fillId="0" borderId="0" xfId="0" applyFont="1"/>
    <xf numFmtId="165" fontId="24" fillId="0" borderId="31" xfId="1" applyNumberFormat="1" applyFont="1" applyFill="1" applyBorder="1"/>
    <xf numFmtId="0" fontId="25" fillId="2" borderId="36" xfId="0" applyFont="1" applyFill="1" applyBorder="1"/>
    <xf numFmtId="0" fontId="25" fillId="2" borderId="9" xfId="0" applyFont="1" applyFill="1" applyBorder="1"/>
    <xf numFmtId="0" fontId="8" fillId="0" borderId="37" xfId="0" applyFont="1" applyBorder="1"/>
    <xf numFmtId="0" fontId="8" fillId="0" borderId="38" xfId="0" applyFont="1" applyBorder="1"/>
    <xf numFmtId="49" fontId="2" fillId="0" borderId="39" xfId="0" applyNumberFormat="1" applyFont="1" applyBorder="1"/>
    <xf numFmtId="165" fontId="24" fillId="0" borderId="40" xfId="1" applyNumberFormat="1" applyFont="1" applyBorder="1"/>
    <xf numFmtId="0" fontId="2" fillId="2" borderId="30" xfId="0" applyFont="1" applyFill="1" applyBorder="1"/>
    <xf numFmtId="0" fontId="2" fillId="2" borderId="8" xfId="0" applyFont="1" applyFill="1" applyBorder="1"/>
    <xf numFmtId="0" fontId="8" fillId="0" borderId="1" xfId="0" applyFont="1" applyBorder="1"/>
    <xf numFmtId="14" fontId="0" fillId="0" borderId="0" xfId="0" applyNumberFormat="1"/>
    <xf numFmtId="44" fontId="18" fillId="0" borderId="29" xfId="1" applyFont="1" applyBorder="1" applyAlignment="1" applyProtection="1">
      <alignment vertical="center"/>
    </xf>
    <xf numFmtId="44" fontId="18" fillId="0" borderId="33" xfId="1" applyFont="1" applyBorder="1" applyAlignment="1" applyProtection="1">
      <alignment vertical="center"/>
    </xf>
    <xf numFmtId="44" fontId="18" fillId="0" borderId="8" xfId="1" applyFont="1" applyBorder="1" applyAlignment="1" applyProtection="1">
      <alignment vertical="center"/>
    </xf>
    <xf numFmtId="44" fontId="18" fillId="0" borderId="4" xfId="1" applyFont="1" applyBorder="1" applyAlignment="1" applyProtection="1">
      <alignment vertical="center"/>
    </xf>
    <xf numFmtId="44" fontId="6" fillId="4" borderId="15" xfId="1" applyFont="1" applyFill="1" applyBorder="1" applyAlignment="1" applyProtection="1">
      <alignment vertical="center"/>
    </xf>
    <xf numFmtId="0" fontId="8" fillId="0" borderId="4" xfId="0" applyFont="1" applyBorder="1"/>
    <xf numFmtId="165" fontId="24" fillId="7" borderId="35" xfId="1" applyNumberFormat="1" applyFont="1" applyFill="1" applyBorder="1"/>
    <xf numFmtId="0" fontId="17" fillId="9" borderId="24" xfId="0" applyFont="1" applyFill="1" applyBorder="1" applyAlignment="1">
      <alignment vertical="center"/>
    </xf>
    <xf numFmtId="0" fontId="11" fillId="9" borderId="8" xfId="0" applyFont="1" applyFill="1" applyBorder="1" applyAlignment="1">
      <alignment vertical="center"/>
    </xf>
    <xf numFmtId="0" fontId="18" fillId="9" borderId="8" xfId="0" applyFont="1" applyFill="1" applyBorder="1" applyAlignment="1">
      <alignment vertical="center"/>
    </xf>
    <xf numFmtId="0" fontId="18" fillId="9" borderId="29" xfId="0" applyFont="1" applyFill="1" applyBorder="1" applyAlignment="1">
      <alignment vertical="center"/>
    </xf>
    <xf numFmtId="49" fontId="12" fillId="9" borderId="8" xfId="0" applyNumberFormat="1" applyFont="1" applyFill="1" applyBorder="1" applyAlignment="1">
      <alignment horizontal="center" vertical="center"/>
    </xf>
    <xf numFmtId="44" fontId="18" fillId="9" borderId="8" xfId="0" applyNumberFormat="1" applyFont="1" applyFill="1" applyBorder="1" applyAlignment="1">
      <alignment vertical="center"/>
    </xf>
    <xf numFmtId="0" fontId="19" fillId="9" borderId="29" xfId="0" applyFont="1" applyFill="1" applyBorder="1" applyAlignment="1">
      <alignment vertical="center"/>
    </xf>
    <xf numFmtId="0" fontId="17" fillId="9" borderId="28" xfId="0" applyFont="1" applyFill="1" applyBorder="1" applyAlignment="1">
      <alignment vertical="center"/>
    </xf>
    <xf numFmtId="0" fontId="20" fillId="9" borderId="24" xfId="0" applyFont="1" applyFill="1" applyBorder="1" applyAlignment="1">
      <alignment vertical="center"/>
    </xf>
    <xf numFmtId="0" fontId="17" fillId="9" borderId="24" xfId="0" applyFont="1" applyFill="1" applyBorder="1"/>
    <xf numFmtId="49" fontId="12" fillId="9" borderId="9" xfId="0" applyNumberFormat="1" applyFont="1" applyFill="1" applyBorder="1" applyAlignment="1">
      <alignment horizontal="center" vertical="center"/>
    </xf>
    <xf numFmtId="44" fontId="18" fillId="9" borderId="9" xfId="0" applyNumberFormat="1" applyFont="1" applyFill="1" applyBorder="1" applyAlignment="1">
      <alignment vertical="center"/>
    </xf>
    <xf numFmtId="0" fontId="11" fillId="9" borderId="9" xfId="0" applyFont="1" applyFill="1" applyBorder="1" applyAlignment="1">
      <alignment vertical="center"/>
    </xf>
    <xf numFmtId="0" fontId="17" fillId="9" borderId="28" xfId="0" applyFont="1" applyFill="1" applyBorder="1"/>
    <xf numFmtId="0" fontId="0" fillId="0" borderId="0" xfId="0" applyAlignment="1">
      <alignment vertical="center"/>
    </xf>
    <xf numFmtId="0" fontId="3" fillId="7" borderId="41" xfId="0" applyFont="1" applyFill="1" applyBorder="1" applyAlignment="1">
      <alignment horizontal="right" vertical="center"/>
    </xf>
    <xf numFmtId="0" fontId="6" fillId="4" borderId="14" xfId="0" applyFont="1" applyFill="1" applyBorder="1" applyAlignment="1">
      <alignment vertical="center"/>
    </xf>
    <xf numFmtId="0" fontId="0" fillId="2" borderId="1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23" fillId="6" borderId="7" xfId="2" applyFont="1" applyFill="1" applyBorder="1" applyAlignment="1" applyProtection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1" fillId="0" borderId="28" xfId="0" applyFont="1" applyBorder="1" applyAlignment="1">
      <alignment vertical="center"/>
    </xf>
    <xf numFmtId="49" fontId="3" fillId="5" borderId="8" xfId="0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1" fillId="0" borderId="32" xfId="0" applyFont="1" applyBorder="1" applyAlignment="1">
      <alignment vertical="center"/>
    </xf>
    <xf numFmtId="49" fontId="3" fillId="5" borderId="4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5" fillId="8" borderId="0" xfId="0" applyFont="1" applyFill="1" applyAlignment="1">
      <alignment vertical="center" wrapText="1"/>
    </xf>
    <xf numFmtId="0" fontId="28" fillId="0" borderId="0" xfId="0" applyFont="1" applyAlignment="1">
      <alignment vertical="center"/>
    </xf>
    <xf numFmtId="0" fontId="11" fillId="0" borderId="32" xfId="0" applyFont="1" applyBorder="1"/>
    <xf numFmtId="0" fontId="0" fillId="0" borderId="22" xfId="0" applyBorder="1" applyAlignment="1">
      <alignment vertical="center"/>
    </xf>
    <xf numFmtId="0" fontId="11" fillId="0" borderId="28" xfId="0" applyFont="1" applyBorder="1"/>
    <xf numFmtId="0" fontId="0" fillId="0" borderId="20" xfId="0" applyBorder="1" applyAlignment="1">
      <alignment vertical="center"/>
    </xf>
    <xf numFmtId="0" fontId="2" fillId="0" borderId="33" xfId="0" applyFont="1" applyBorder="1" applyAlignment="1">
      <alignment vertical="center"/>
    </xf>
    <xf numFmtId="0" fontId="3" fillId="3" borderId="32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44" fontId="5" fillId="3" borderId="33" xfId="0" applyNumberFormat="1" applyFont="1" applyFill="1" applyBorder="1" applyAlignment="1">
      <alignment vertical="center"/>
    </xf>
    <xf numFmtId="0" fontId="8" fillId="8" borderId="0" xfId="0" applyFont="1" applyFill="1" applyAlignment="1">
      <alignment vertical="center"/>
    </xf>
    <xf numFmtId="0" fontId="0" fillId="8" borderId="0" xfId="0" applyFill="1" applyAlignment="1">
      <alignment vertical="center"/>
    </xf>
    <xf numFmtId="44" fontId="0" fillId="0" borderId="22" xfId="0" applyNumberFormat="1" applyBorder="1" applyAlignment="1">
      <alignment vertical="center"/>
    </xf>
    <xf numFmtId="44" fontId="0" fillId="0" borderId="20" xfId="0" applyNumberFormat="1" applyBorder="1" applyAlignment="1">
      <alignment vertical="center"/>
    </xf>
    <xf numFmtId="44" fontId="2" fillId="0" borderId="33" xfId="0" applyNumberFormat="1" applyFont="1" applyBorder="1" applyAlignment="1">
      <alignment vertical="center"/>
    </xf>
    <xf numFmtId="0" fontId="15" fillId="8" borderId="0" xfId="0" applyFont="1" applyFill="1" applyAlignment="1">
      <alignment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3" fillId="7" borderId="7" xfId="0" applyFont="1" applyFill="1" applyBorder="1" applyAlignment="1">
      <alignment horizontal="right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>
      <alignment horizontal="right" vertical="center"/>
    </xf>
    <xf numFmtId="0" fontId="10" fillId="0" borderId="3" xfId="2" applyBorder="1" applyAlignment="1" applyProtection="1">
      <alignment horizontal="center" vertical="center"/>
      <protection locked="0"/>
    </xf>
    <xf numFmtId="0" fontId="16" fillId="8" borderId="0" xfId="0" applyFont="1" applyFill="1" applyAlignment="1">
      <alignment vertical="center" wrapText="1"/>
    </xf>
    <xf numFmtId="164" fontId="21" fillId="0" borderId="21" xfId="0" applyNumberFormat="1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164" fontId="21" fillId="0" borderId="22" xfId="0" applyNumberFormat="1" applyFont="1" applyBorder="1" applyAlignment="1">
      <alignment horizontal="center" vertical="center"/>
    </xf>
    <xf numFmtId="0" fontId="22" fillId="7" borderId="16" xfId="0" applyFont="1" applyFill="1" applyBorder="1" applyAlignment="1">
      <alignment horizontal="center" vertical="center"/>
    </xf>
    <xf numFmtId="0" fontId="22" fillId="7" borderId="17" xfId="0" applyFont="1" applyFill="1" applyBorder="1" applyAlignment="1">
      <alignment horizontal="center" vertical="center"/>
    </xf>
    <xf numFmtId="0" fontId="22" fillId="7" borderId="18" xfId="0" applyFont="1" applyFill="1" applyBorder="1" applyAlignment="1">
      <alignment horizontal="center" vertical="center"/>
    </xf>
    <xf numFmtId="164" fontId="21" fillId="0" borderId="19" xfId="0" applyNumberFormat="1" applyFont="1" applyBorder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164" fontId="21" fillId="0" borderId="20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6" fillId="0" borderId="20" xfId="0" applyNumberFormat="1" applyFont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1AF9F-3123-4F31-8507-7F6CB2734A16}">
  <dimension ref="A1:S42"/>
  <sheetViews>
    <sheetView tabSelected="1" zoomScale="90" zoomScaleNormal="90" workbookViewId="0">
      <selection activeCell="N29" sqref="N29"/>
    </sheetView>
  </sheetViews>
  <sheetFormatPr defaultColWidth="8.85546875" defaultRowHeight="15"/>
  <cols>
    <col min="1" max="1" width="21" style="53" bestFit="1" customWidth="1"/>
    <col min="2" max="2" width="16" style="53" customWidth="1"/>
    <col min="3" max="3" width="13.5703125" style="53" customWidth="1"/>
    <col min="4" max="9" width="11.7109375" style="53" customWidth="1"/>
    <col min="10" max="10" width="10.42578125" style="53" customWidth="1"/>
    <col min="11" max="11" width="16.7109375" style="53" customWidth="1"/>
    <col min="12" max="12" width="8.85546875" style="53"/>
    <col min="13" max="13" width="22.5703125" style="53" customWidth="1"/>
    <col min="14" max="14" width="20" style="53" customWidth="1"/>
    <col min="15" max="16384" width="8.85546875" style="53"/>
  </cols>
  <sheetData>
    <row r="1" spans="1:19" ht="30" customHeight="1" thickBot="1">
      <c r="A1" s="87" t="s">
        <v>79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9" ht="30" customHeight="1" thickBot="1">
      <c r="A2" s="54" t="s">
        <v>0</v>
      </c>
      <c r="B2" s="89"/>
      <c r="C2" s="89"/>
      <c r="D2" s="89"/>
      <c r="E2" s="90" t="s">
        <v>30</v>
      </c>
      <c r="F2" s="90"/>
      <c r="G2" s="91"/>
      <c r="H2" s="89"/>
      <c r="I2" s="89"/>
      <c r="J2" s="89"/>
      <c r="K2" s="92"/>
    </row>
    <row r="3" spans="1:19" ht="30" customHeight="1" thickBot="1">
      <c r="A3" s="54" t="s">
        <v>2</v>
      </c>
      <c r="B3" s="93"/>
      <c r="C3" s="93"/>
      <c r="D3" s="93"/>
      <c r="E3" s="94" t="s">
        <v>31</v>
      </c>
      <c r="F3" s="94"/>
      <c r="G3" s="95"/>
      <c r="H3" s="89"/>
      <c r="I3" s="89"/>
      <c r="J3" s="89"/>
      <c r="K3" s="92"/>
      <c r="M3" s="55" t="s">
        <v>29</v>
      </c>
      <c r="N3" s="36">
        <f>K42</f>
        <v>0</v>
      </c>
    </row>
    <row r="4" spans="1:19" ht="30" customHeight="1" thickBot="1">
      <c r="A4" s="56"/>
      <c r="B4" s="57"/>
      <c r="C4" s="58" t="s">
        <v>3</v>
      </c>
      <c r="D4" s="59" t="s">
        <v>44</v>
      </c>
      <c r="E4" s="59" t="s">
        <v>45</v>
      </c>
      <c r="F4" s="59" t="s">
        <v>46</v>
      </c>
      <c r="G4" s="59" t="s">
        <v>47</v>
      </c>
      <c r="H4" s="59" t="s">
        <v>48</v>
      </c>
      <c r="I4" s="59" t="s">
        <v>49</v>
      </c>
      <c r="J4" s="60" t="s">
        <v>32</v>
      </c>
      <c r="K4" s="61" t="s">
        <v>33</v>
      </c>
    </row>
    <row r="5" spans="1:19" ht="16.899999999999999" customHeight="1">
      <c r="A5" s="39" t="s">
        <v>4</v>
      </c>
      <c r="B5" s="40"/>
      <c r="C5" s="41"/>
      <c r="D5" s="40"/>
      <c r="E5" s="40"/>
      <c r="F5" s="40"/>
      <c r="G5" s="40"/>
      <c r="H5" s="40"/>
      <c r="I5" s="40"/>
      <c r="J5" s="40"/>
      <c r="K5" s="42"/>
    </row>
    <row r="6" spans="1:19" ht="16.899999999999999" customHeight="1">
      <c r="A6" s="62" t="s">
        <v>40</v>
      </c>
      <c r="B6" s="63" t="s">
        <v>5</v>
      </c>
      <c r="C6" s="34">
        <v>40.5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64">
        <f>SUM(D6:I6)</f>
        <v>0</v>
      </c>
      <c r="K6" s="32">
        <f>C6*J6</f>
        <v>0</v>
      </c>
    </row>
    <row r="7" spans="1:19" ht="16.899999999999999" customHeight="1" thickBot="1">
      <c r="A7" s="65" t="s">
        <v>40</v>
      </c>
      <c r="B7" s="66" t="s">
        <v>6</v>
      </c>
      <c r="C7" s="35">
        <v>39.549999999999997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67">
        <f t="shared" ref="J7" si="0">SUM(D7:I7)</f>
        <v>0</v>
      </c>
      <c r="K7" s="33">
        <f t="shared" ref="K7" si="1">C7*J7</f>
        <v>0</v>
      </c>
    </row>
    <row r="8" spans="1:19" ht="16.899999999999999" customHeight="1">
      <c r="A8" s="39" t="s">
        <v>7</v>
      </c>
      <c r="B8" s="43"/>
      <c r="C8" s="44"/>
      <c r="D8" s="40"/>
      <c r="E8" s="40"/>
      <c r="F8" s="40"/>
      <c r="G8" s="40"/>
      <c r="H8" s="40"/>
      <c r="I8" s="40"/>
      <c r="J8" s="40"/>
      <c r="K8" s="45"/>
      <c r="M8" s="68"/>
    </row>
    <row r="9" spans="1:19" ht="16.899999999999999" customHeight="1" thickBot="1">
      <c r="A9" s="69" t="s">
        <v>41</v>
      </c>
      <c r="B9" s="66" t="s">
        <v>8</v>
      </c>
      <c r="C9" s="35">
        <v>77.94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67">
        <f>SUM(D9:I9)</f>
        <v>0</v>
      </c>
      <c r="K9" s="33">
        <f>C9*J9</f>
        <v>0</v>
      </c>
      <c r="M9" s="68"/>
    </row>
    <row r="10" spans="1:19" ht="16.899999999999999" customHeight="1">
      <c r="A10" s="46" t="s">
        <v>9</v>
      </c>
      <c r="B10" s="43"/>
      <c r="C10" s="44"/>
      <c r="D10" s="40"/>
      <c r="E10" s="40"/>
      <c r="F10" s="40"/>
      <c r="G10" s="40"/>
      <c r="H10" s="40"/>
      <c r="I10" s="40"/>
      <c r="J10" s="40"/>
      <c r="K10" s="45"/>
      <c r="M10" s="96" t="s">
        <v>53</v>
      </c>
      <c r="N10" s="96"/>
      <c r="O10" s="96"/>
      <c r="P10" s="96"/>
      <c r="Q10" s="96"/>
      <c r="R10" s="96"/>
      <c r="S10" s="96"/>
    </row>
    <row r="11" spans="1:19" ht="16.899999999999999" customHeight="1" thickBot="1">
      <c r="A11" s="70" t="s">
        <v>40</v>
      </c>
      <c r="B11" s="66" t="s">
        <v>10</v>
      </c>
      <c r="C11" s="35">
        <v>77.808000000000007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67">
        <f>SUM(D11:I11)</f>
        <v>0</v>
      </c>
      <c r="K11" s="33">
        <f>C11*J11</f>
        <v>0</v>
      </c>
      <c r="M11" s="96"/>
      <c r="N11" s="96"/>
      <c r="O11" s="96"/>
      <c r="P11" s="96"/>
      <c r="Q11" s="96"/>
      <c r="R11" s="96"/>
      <c r="S11" s="96"/>
    </row>
    <row r="12" spans="1:19" ht="16.899999999999999" customHeight="1">
      <c r="A12" s="39" t="s">
        <v>11</v>
      </c>
      <c r="B12" s="43"/>
      <c r="C12" s="44"/>
      <c r="D12" s="40"/>
      <c r="E12" s="40"/>
      <c r="F12" s="40"/>
      <c r="G12" s="40"/>
      <c r="H12" s="40"/>
      <c r="I12" s="40"/>
      <c r="J12" s="40"/>
      <c r="K12" s="45"/>
      <c r="M12" s="86" t="s">
        <v>52</v>
      </c>
      <c r="N12" s="86"/>
      <c r="O12" s="86"/>
      <c r="P12" s="86"/>
      <c r="Q12" s="86"/>
      <c r="R12" s="86"/>
      <c r="S12" s="86"/>
    </row>
    <row r="13" spans="1:19" ht="16.899999999999999" customHeight="1" thickBot="1">
      <c r="A13" s="70" t="s">
        <v>40</v>
      </c>
      <c r="B13" s="66" t="s">
        <v>12</v>
      </c>
      <c r="C13" s="35">
        <v>182.791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67">
        <f>SUM(D13:I13)</f>
        <v>0</v>
      </c>
      <c r="K13" s="33">
        <f>C13*J13</f>
        <v>0</v>
      </c>
      <c r="M13" s="86"/>
      <c r="N13" s="86"/>
      <c r="O13" s="86"/>
      <c r="P13" s="86"/>
      <c r="Q13" s="86"/>
      <c r="R13" s="86"/>
      <c r="S13" s="86"/>
    </row>
    <row r="14" spans="1:19" ht="16.899999999999999" customHeight="1">
      <c r="A14" s="39" t="s">
        <v>13</v>
      </c>
      <c r="B14" s="43"/>
      <c r="C14" s="44"/>
      <c r="D14" s="40"/>
      <c r="E14" s="40"/>
      <c r="F14" s="40"/>
      <c r="G14" s="40"/>
      <c r="H14" s="40"/>
      <c r="I14" s="40"/>
      <c r="J14" s="40"/>
      <c r="K14" s="45"/>
      <c r="M14" s="86" t="s">
        <v>50</v>
      </c>
      <c r="N14" s="86"/>
      <c r="O14" s="86"/>
      <c r="P14" s="86"/>
      <c r="Q14" s="86"/>
      <c r="R14" s="86"/>
      <c r="S14" s="86"/>
    </row>
    <row r="15" spans="1:19" ht="16.899999999999999" customHeight="1">
      <c r="A15" s="70" t="s">
        <v>41</v>
      </c>
      <c r="B15" s="63" t="s">
        <v>14</v>
      </c>
      <c r="C15" s="34">
        <v>28.49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64">
        <f>SUM(D15:I15)</f>
        <v>0</v>
      </c>
      <c r="K15" s="32">
        <f>C15*J15</f>
        <v>0</v>
      </c>
      <c r="M15" s="86"/>
      <c r="N15" s="86"/>
      <c r="O15" s="86"/>
      <c r="P15" s="86"/>
      <c r="Q15" s="86"/>
      <c r="R15" s="86"/>
      <c r="S15" s="86"/>
    </row>
    <row r="16" spans="1:19" ht="16.899999999999999" customHeight="1" thickBot="1">
      <c r="A16" s="70" t="s">
        <v>40</v>
      </c>
      <c r="B16" s="66" t="s">
        <v>15</v>
      </c>
      <c r="C16" s="35">
        <v>28.864999999999998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67">
        <f>SUM(D16:I16)</f>
        <v>0</v>
      </c>
      <c r="K16" s="33">
        <f>C16*J16</f>
        <v>0</v>
      </c>
      <c r="M16" s="86" t="s">
        <v>51</v>
      </c>
      <c r="N16" s="86"/>
      <c r="O16" s="86"/>
      <c r="P16" s="86"/>
      <c r="Q16" s="86"/>
      <c r="R16" s="86"/>
      <c r="S16" s="86"/>
    </row>
    <row r="17" spans="1:19" ht="16.899999999999999" customHeight="1">
      <c r="A17" s="47" t="s">
        <v>16</v>
      </c>
      <c r="B17" s="43"/>
      <c r="C17" s="44"/>
      <c r="D17" s="40"/>
      <c r="E17" s="40"/>
      <c r="F17" s="40"/>
      <c r="G17" s="40"/>
      <c r="H17" s="40"/>
      <c r="I17" s="40"/>
      <c r="J17" s="40"/>
      <c r="K17" s="45"/>
      <c r="M17" s="86"/>
      <c r="N17" s="86"/>
      <c r="O17" s="86"/>
      <c r="P17" s="86"/>
      <c r="Q17" s="86"/>
      <c r="R17" s="86"/>
      <c r="S17" s="86"/>
    </row>
    <row r="18" spans="1:19" ht="16.899999999999999" customHeight="1" thickBot="1">
      <c r="A18" s="70" t="s">
        <v>42</v>
      </c>
      <c r="B18" s="66" t="s">
        <v>17</v>
      </c>
      <c r="C18" s="35">
        <v>81.725999999999999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67">
        <f>SUM(D18:I18)</f>
        <v>0</v>
      </c>
      <c r="K18" s="33">
        <f>C18*J18</f>
        <v>0</v>
      </c>
      <c r="M18" s="86" t="s">
        <v>82</v>
      </c>
      <c r="N18" s="86"/>
      <c r="O18" s="86"/>
      <c r="P18" s="86"/>
      <c r="Q18" s="86"/>
      <c r="R18" s="86"/>
      <c r="S18" s="86"/>
    </row>
    <row r="19" spans="1:19" ht="16.899999999999999" customHeight="1">
      <c r="A19" s="47" t="s">
        <v>88</v>
      </c>
      <c r="B19" s="43"/>
      <c r="C19" s="44"/>
      <c r="D19" s="40"/>
      <c r="E19" s="40"/>
      <c r="F19" s="40"/>
      <c r="G19" s="40"/>
      <c r="H19" s="40"/>
      <c r="I19" s="40"/>
      <c r="J19" s="40"/>
      <c r="K19" s="45"/>
      <c r="M19" s="86"/>
      <c r="N19" s="86"/>
      <c r="O19" s="86"/>
      <c r="P19" s="86"/>
      <c r="Q19" s="86"/>
      <c r="R19" s="86"/>
      <c r="S19" s="86"/>
    </row>
    <row r="20" spans="1:19" ht="16.899999999999999" customHeight="1" thickBot="1">
      <c r="A20" s="70" t="s">
        <v>89</v>
      </c>
      <c r="B20" s="66" t="s">
        <v>91</v>
      </c>
      <c r="C20" s="35">
        <v>163.15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67">
        <f>SUM(D20:I20)</f>
        <v>0</v>
      </c>
      <c r="K20" s="33">
        <f>C20*J20</f>
        <v>0</v>
      </c>
      <c r="M20" s="86" t="s">
        <v>95</v>
      </c>
      <c r="N20" s="86"/>
      <c r="O20" s="86"/>
      <c r="P20" s="86"/>
      <c r="Q20" s="86"/>
      <c r="R20" s="86"/>
      <c r="S20" s="71"/>
    </row>
    <row r="21" spans="1:19" ht="16.899999999999999" customHeight="1">
      <c r="A21" s="39" t="s">
        <v>18</v>
      </c>
      <c r="B21" s="43"/>
      <c r="C21" s="44"/>
      <c r="D21" s="40"/>
      <c r="E21" s="40"/>
      <c r="F21" s="40"/>
      <c r="G21" s="40"/>
      <c r="H21" s="40"/>
      <c r="I21" s="40"/>
      <c r="J21" s="40"/>
      <c r="K21" s="45"/>
      <c r="M21" s="86"/>
      <c r="N21" s="86"/>
      <c r="O21" s="86"/>
      <c r="P21" s="86"/>
      <c r="Q21" s="86"/>
      <c r="R21" s="86"/>
      <c r="S21" s="71"/>
    </row>
    <row r="22" spans="1:19" ht="16.899999999999999" customHeight="1">
      <c r="A22" s="70" t="s">
        <v>40</v>
      </c>
      <c r="B22" s="63" t="s">
        <v>19</v>
      </c>
      <c r="C22" s="34">
        <v>111.9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64">
        <f>SUM(D22:I22)</f>
        <v>0</v>
      </c>
      <c r="K22" s="32">
        <f>C22*J22</f>
        <v>0</v>
      </c>
      <c r="M22" s="86"/>
      <c r="N22" s="86"/>
      <c r="O22" s="86"/>
      <c r="P22" s="86"/>
      <c r="Q22" s="86"/>
      <c r="R22" s="86"/>
      <c r="S22" s="71"/>
    </row>
    <row r="23" spans="1:19" ht="16.899999999999999" customHeight="1" thickBot="1">
      <c r="A23" s="70" t="s">
        <v>40</v>
      </c>
      <c r="B23" s="66" t="s">
        <v>20</v>
      </c>
      <c r="C23" s="35">
        <v>128.352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67">
        <f>SUM(D23:I23)</f>
        <v>0</v>
      </c>
      <c r="K23" s="33">
        <f>C23*J23</f>
        <v>0</v>
      </c>
      <c r="M23" s="81"/>
      <c r="N23" s="82"/>
      <c r="O23" s="82"/>
      <c r="P23" s="82"/>
      <c r="Q23" s="82"/>
      <c r="R23" s="82"/>
      <c r="S23" s="82"/>
    </row>
    <row r="24" spans="1:19" ht="16.899999999999999" customHeight="1">
      <c r="A24" s="47" t="s">
        <v>21</v>
      </c>
      <c r="B24" s="43"/>
      <c r="C24" s="44"/>
      <c r="D24" s="40"/>
      <c r="E24" s="40"/>
      <c r="F24" s="40"/>
      <c r="G24" s="40"/>
      <c r="H24" s="40"/>
      <c r="I24" s="40"/>
      <c r="J24" s="40"/>
      <c r="K24" s="45"/>
    </row>
    <row r="25" spans="1:19" ht="16.899999999999999" customHeight="1">
      <c r="A25" s="70" t="s">
        <v>40</v>
      </c>
      <c r="B25" s="63" t="s">
        <v>22</v>
      </c>
      <c r="C25" s="34">
        <v>178.57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64">
        <f>SUM(D25:I25)</f>
        <v>0</v>
      </c>
      <c r="K25" s="32">
        <f>C25*J25</f>
        <v>0</v>
      </c>
    </row>
    <row r="26" spans="1:19" ht="16.899999999999999" customHeight="1" thickBot="1">
      <c r="A26" s="70" t="s">
        <v>40</v>
      </c>
      <c r="B26" s="66" t="s">
        <v>84</v>
      </c>
      <c r="C26" s="35">
        <v>201.68199999999999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67">
        <f>SUM(D26:I26)</f>
        <v>0</v>
      </c>
      <c r="K26" s="33">
        <f>C26*J26</f>
        <v>0</v>
      </c>
      <c r="M26" s="68"/>
    </row>
    <row r="27" spans="1:19" ht="16.899999999999999" customHeight="1">
      <c r="A27" s="39" t="s">
        <v>23</v>
      </c>
      <c r="B27" s="43"/>
      <c r="C27" s="44"/>
      <c r="D27" s="40"/>
      <c r="E27" s="40"/>
      <c r="F27" s="40"/>
      <c r="G27" s="40"/>
      <c r="H27" s="40"/>
      <c r="I27" s="40"/>
      <c r="J27" s="40"/>
      <c r="K27" s="45"/>
    </row>
    <row r="28" spans="1:19" ht="16.899999999999999" customHeight="1" thickBot="1">
      <c r="A28" s="70" t="s">
        <v>43</v>
      </c>
      <c r="B28" s="66" t="s">
        <v>24</v>
      </c>
      <c r="C28" s="35">
        <v>124.55800000000001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67">
        <f>SUM(D28:I28)</f>
        <v>0</v>
      </c>
      <c r="K28" s="33">
        <f>C28*J28</f>
        <v>0</v>
      </c>
      <c r="M28" s="72"/>
    </row>
    <row r="29" spans="1:19" ht="16.899999999999999" customHeight="1">
      <c r="A29" s="39" t="s">
        <v>25</v>
      </c>
      <c r="B29" s="43"/>
      <c r="C29" s="44"/>
      <c r="D29" s="40"/>
      <c r="E29" s="40"/>
      <c r="F29" s="40"/>
      <c r="G29" s="40"/>
      <c r="H29" s="40"/>
      <c r="I29" s="40"/>
      <c r="J29" s="40"/>
      <c r="K29" s="45"/>
    </row>
    <row r="30" spans="1:19" ht="16.899999999999999" customHeight="1" thickBot="1">
      <c r="A30" s="70" t="s">
        <v>43</v>
      </c>
      <c r="B30" s="66" t="s">
        <v>26</v>
      </c>
      <c r="C30" s="35">
        <v>62.698999999999998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67">
        <f>SUM(D30:I30)</f>
        <v>0</v>
      </c>
      <c r="K30" s="33">
        <f>C30*J30</f>
        <v>0</v>
      </c>
      <c r="M30" s="68"/>
    </row>
    <row r="31" spans="1:19" ht="16.899999999999999" customHeight="1">
      <c r="A31" s="39" t="s">
        <v>27</v>
      </c>
      <c r="B31" s="43"/>
      <c r="C31" s="44"/>
      <c r="D31" s="40"/>
      <c r="E31" s="40"/>
      <c r="F31" s="40"/>
      <c r="G31" s="40"/>
      <c r="H31" s="40"/>
      <c r="I31" s="40"/>
      <c r="J31" s="40"/>
      <c r="K31" s="45"/>
    </row>
    <row r="32" spans="1:19" ht="16.899999999999999" customHeight="1" thickBot="1">
      <c r="A32" s="70" t="s">
        <v>43</v>
      </c>
      <c r="B32" s="66" t="s">
        <v>28</v>
      </c>
      <c r="C32" s="35">
        <v>108.041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67">
        <f>SUM(D32:I32)</f>
        <v>0</v>
      </c>
      <c r="K32" s="33">
        <f>C32*J32</f>
        <v>0</v>
      </c>
    </row>
    <row r="33" spans="1:11" ht="16.899999999999999" customHeight="1">
      <c r="A33" s="39" t="s">
        <v>81</v>
      </c>
      <c r="B33" s="43"/>
      <c r="C33" s="44"/>
      <c r="D33" s="40"/>
      <c r="E33" s="40"/>
      <c r="F33" s="40"/>
      <c r="G33" s="40"/>
      <c r="H33" s="40"/>
      <c r="I33" s="40"/>
      <c r="J33" s="40"/>
      <c r="K33" s="45"/>
    </row>
    <row r="34" spans="1:11" ht="16.899999999999999" customHeight="1" thickBot="1">
      <c r="A34" s="70" t="s">
        <v>43</v>
      </c>
      <c r="B34" s="66" t="s">
        <v>80</v>
      </c>
      <c r="C34" s="35">
        <v>23.768000000000001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67">
        <f>SUM(D34:I34)</f>
        <v>0</v>
      </c>
      <c r="K34" s="33">
        <f>C34*J34</f>
        <v>0</v>
      </c>
    </row>
    <row r="35" spans="1:11" ht="16.899999999999999" customHeight="1">
      <c r="A35" s="48" t="s">
        <v>68</v>
      </c>
      <c r="B35" s="49"/>
      <c r="C35" s="50"/>
      <c r="D35" s="51"/>
      <c r="E35" s="51"/>
      <c r="F35" s="51"/>
      <c r="G35" s="51"/>
      <c r="H35" s="51"/>
      <c r="I35" s="51"/>
      <c r="J35" s="51"/>
      <c r="K35" s="45"/>
    </row>
    <row r="36" spans="1:11" ht="16.899999999999999" customHeight="1" thickBot="1">
      <c r="A36" s="73" t="s">
        <v>43</v>
      </c>
      <c r="B36" s="66" t="s">
        <v>70</v>
      </c>
      <c r="C36" s="35">
        <v>78.28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67">
        <f t="shared" ref="J36" si="2">SUM(D36:I36)</f>
        <v>0</v>
      </c>
      <c r="K36" s="83">
        <f>J36*C36</f>
        <v>0</v>
      </c>
    </row>
    <row r="37" spans="1:11" ht="16.899999999999999" customHeight="1">
      <c r="A37" s="52" t="s">
        <v>71</v>
      </c>
      <c r="B37" s="43"/>
      <c r="C37" s="44"/>
      <c r="D37" s="40"/>
      <c r="E37" s="40"/>
      <c r="F37" s="40"/>
      <c r="G37" s="40"/>
      <c r="H37" s="40"/>
      <c r="I37" s="40"/>
      <c r="J37" s="40"/>
      <c r="K37" s="45"/>
    </row>
    <row r="38" spans="1:11" ht="16.899999999999999" customHeight="1">
      <c r="A38" s="75" t="s">
        <v>42</v>
      </c>
      <c r="B38" s="63" t="s">
        <v>73</v>
      </c>
      <c r="C38" s="34">
        <v>185.09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64">
        <f t="shared" ref="J38:J39" si="3">SUM(D38:I38)</f>
        <v>0</v>
      </c>
      <c r="K38" s="84">
        <f>J38*C38</f>
        <v>0</v>
      </c>
    </row>
    <row r="39" spans="1:11" ht="16.899999999999999" customHeight="1" thickBot="1">
      <c r="A39" s="73" t="s">
        <v>43</v>
      </c>
      <c r="B39" s="66" t="s">
        <v>75</v>
      </c>
      <c r="C39" s="35">
        <v>157.499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67">
        <f t="shared" si="3"/>
        <v>0</v>
      </c>
      <c r="K39" s="85">
        <f>J39*C39</f>
        <v>0</v>
      </c>
    </row>
    <row r="40" spans="1:11" ht="16.899999999999999" customHeight="1">
      <c r="A40" s="48" t="s">
        <v>76</v>
      </c>
      <c r="B40" s="43"/>
      <c r="C40" s="44"/>
      <c r="D40" s="40"/>
      <c r="E40" s="40"/>
      <c r="F40" s="40"/>
      <c r="G40" s="40"/>
      <c r="H40" s="40"/>
      <c r="I40" s="40"/>
      <c r="J40" s="40"/>
      <c r="K40" s="45"/>
    </row>
    <row r="41" spans="1:11" ht="16.5" thickBot="1">
      <c r="A41" s="73" t="s">
        <v>43</v>
      </c>
      <c r="B41" s="66" t="s">
        <v>78</v>
      </c>
      <c r="C41" s="35">
        <v>198.03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67">
        <f t="shared" ref="J41" si="4">SUM(D41:I41)</f>
        <v>0</v>
      </c>
      <c r="K41" s="83">
        <f>J41*C41</f>
        <v>0</v>
      </c>
    </row>
    <row r="42" spans="1:11" ht="32.25" customHeight="1" thickBot="1">
      <c r="A42" s="78" t="s">
        <v>1</v>
      </c>
      <c r="B42" s="79"/>
      <c r="C42" s="79"/>
      <c r="D42" s="79">
        <f t="shared" ref="D42:K42" si="5">SUM(D6:D41)</f>
        <v>0</v>
      </c>
      <c r="E42" s="79">
        <f t="shared" si="5"/>
        <v>0</v>
      </c>
      <c r="F42" s="79">
        <f t="shared" si="5"/>
        <v>0</v>
      </c>
      <c r="G42" s="79">
        <f t="shared" si="5"/>
        <v>0</v>
      </c>
      <c r="H42" s="79">
        <f t="shared" si="5"/>
        <v>0</v>
      </c>
      <c r="I42" s="79">
        <f t="shared" si="5"/>
        <v>0</v>
      </c>
      <c r="J42" s="79">
        <f t="shared" si="5"/>
        <v>0</v>
      </c>
      <c r="K42" s="80">
        <f t="shared" si="5"/>
        <v>0</v>
      </c>
    </row>
  </sheetData>
  <sheetProtection sheet="1" objects="1" scenarios="1"/>
  <mergeCells count="13">
    <mergeCell ref="M20:R22"/>
    <mergeCell ref="A1:K1"/>
    <mergeCell ref="B2:D2"/>
    <mergeCell ref="E2:F2"/>
    <mergeCell ref="G2:K2"/>
    <mergeCell ref="B3:D3"/>
    <mergeCell ref="E3:F3"/>
    <mergeCell ref="G3:K3"/>
    <mergeCell ref="M10:S11"/>
    <mergeCell ref="M12:S13"/>
    <mergeCell ref="M14:S15"/>
    <mergeCell ref="M16:S17"/>
    <mergeCell ref="M18:S19"/>
  </mergeCells>
  <hyperlinks>
    <hyperlink ref="D4" location="'317 Order Dates'!B5" display="October" xr:uid="{FE75EA43-7196-4373-8712-A216ABF44758}"/>
    <hyperlink ref="E4" location="'317 Order Dates'!B6" display="November" xr:uid="{76E3B429-105B-4F93-A254-B43588CF731E}"/>
    <hyperlink ref="F4" location="'317 Order Dates'!B7" display="December" xr:uid="{A445E099-51E6-4EFF-A1E9-20A58CB517C4}"/>
    <hyperlink ref="G4" location="'317 Order Dates'!B8" display="January" xr:uid="{04AD53A5-96C7-41A6-AB8B-355E671DA1D8}"/>
    <hyperlink ref="H4" location="'317 Order Dates'!B9" display="February" xr:uid="{D51B6FF9-0802-4808-B1FF-A026582A1783}"/>
    <hyperlink ref="I4" location="'317 Order Dates'!B10" display="March" xr:uid="{33540289-9C0C-4680-930D-98A86F60D97A}"/>
  </hyperlinks>
  <pageMargins left="0.7" right="0.7" top="0.75" bottom="0.75" header="0.3" footer="0.3"/>
  <pageSetup orientation="portrait" r:id="rId1"/>
  <ignoredErrors>
    <ignoredError sqref="J20" formulaRange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correct Value" error="Must be increments of 5" xr:uid="{BA5DB8D4-76FD-4E3D-A550-9F1C1D28BFA9}">
          <x14:formula1>
            <xm:f>Lists!$A$1:$A$21</xm:f>
          </x14:formula1>
          <xm:sqref>D9:I9 D15:I15 D18:I18 D20:I20</xm:sqref>
        </x14:dataValidation>
        <x14:dataValidation type="list" allowBlank="1" showInputMessage="1" showErrorMessage="1" errorTitle="Incorrect Value" error="Must be increments of 10" xr:uid="{3713027B-6FE7-4AE6-B5CC-D972631FE016}">
          <x14:formula1>
            <xm:f>Lists!$B$1:$B$11</xm:f>
          </x14:formula1>
          <xm:sqref>D6:I7 D13:I13 D41:I41 D30:I30 D28:I28 D25:I26 D22:I23 D16:I16 D11:I11 D38:I39 D36:I36 D32:I32 D34:I34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DBE78-37D2-4C01-ADE5-30C6336D21C2}">
  <sheetPr codeName="Sheet2"/>
  <dimension ref="A1:S42"/>
  <sheetViews>
    <sheetView zoomScale="90" zoomScaleNormal="90" workbookViewId="0">
      <selection activeCell="N29" sqref="N29"/>
    </sheetView>
  </sheetViews>
  <sheetFormatPr defaultColWidth="8.85546875" defaultRowHeight="15"/>
  <cols>
    <col min="1" max="1" width="21" style="53" bestFit="1" customWidth="1"/>
    <col min="2" max="2" width="16" style="53" customWidth="1"/>
    <col min="3" max="3" width="13.5703125" style="53" customWidth="1"/>
    <col min="4" max="9" width="11.7109375" style="53" customWidth="1"/>
    <col min="10" max="10" width="10.42578125" style="53" customWidth="1"/>
    <col min="11" max="11" width="16.7109375" style="53" customWidth="1"/>
    <col min="12" max="12" width="8.85546875" style="53"/>
    <col min="13" max="13" width="22.5703125" style="53" customWidth="1"/>
    <col min="14" max="14" width="20" style="53" customWidth="1"/>
    <col min="15" max="16384" width="8.85546875" style="53"/>
  </cols>
  <sheetData>
    <row r="1" spans="1:19" ht="30" customHeight="1" thickBot="1">
      <c r="A1" s="87" t="s">
        <v>94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9" ht="30" customHeight="1" thickBot="1">
      <c r="A2" s="54" t="s">
        <v>0</v>
      </c>
      <c r="B2" s="89"/>
      <c r="C2" s="89"/>
      <c r="D2" s="89"/>
      <c r="E2" s="90" t="s">
        <v>30</v>
      </c>
      <c r="F2" s="90"/>
      <c r="G2" s="91"/>
      <c r="H2" s="89"/>
      <c r="I2" s="89"/>
      <c r="J2" s="89"/>
      <c r="K2" s="92"/>
    </row>
    <row r="3" spans="1:19" ht="30" customHeight="1" thickBot="1">
      <c r="A3" s="54" t="s">
        <v>2</v>
      </c>
      <c r="B3" s="93"/>
      <c r="C3" s="93"/>
      <c r="D3" s="93"/>
      <c r="E3" s="94" t="s">
        <v>31</v>
      </c>
      <c r="F3" s="94"/>
      <c r="G3" s="95"/>
      <c r="H3" s="89"/>
      <c r="I3" s="89"/>
      <c r="J3" s="89"/>
      <c r="K3" s="92"/>
      <c r="M3" s="55" t="s">
        <v>29</v>
      </c>
      <c r="N3" s="36">
        <f>K41</f>
        <v>0</v>
      </c>
    </row>
    <row r="4" spans="1:19" ht="30" customHeight="1" thickBot="1">
      <c r="A4" s="56"/>
      <c r="B4" s="57"/>
      <c r="C4" s="58" t="s">
        <v>3</v>
      </c>
      <c r="D4" s="59" t="s">
        <v>34</v>
      </c>
      <c r="E4" s="59" t="s">
        <v>35</v>
      </c>
      <c r="F4" s="59" t="s">
        <v>36</v>
      </c>
      <c r="G4" s="59" t="s">
        <v>37</v>
      </c>
      <c r="H4" s="59" t="s">
        <v>38</v>
      </c>
      <c r="I4" s="59" t="s">
        <v>39</v>
      </c>
      <c r="J4" s="60" t="s">
        <v>32</v>
      </c>
      <c r="K4" s="61" t="s">
        <v>33</v>
      </c>
    </row>
    <row r="5" spans="1:19" ht="16.899999999999999" customHeight="1">
      <c r="A5" s="39" t="s">
        <v>4</v>
      </c>
      <c r="B5" s="40"/>
      <c r="C5" s="41"/>
      <c r="D5" s="40"/>
      <c r="E5" s="40"/>
      <c r="F5" s="40"/>
      <c r="G5" s="40"/>
      <c r="H5" s="40"/>
      <c r="I5" s="40"/>
      <c r="J5" s="40"/>
      <c r="K5" s="42"/>
    </row>
    <row r="6" spans="1:19" ht="16.899999999999999" customHeight="1">
      <c r="A6" s="62" t="s">
        <v>40</v>
      </c>
      <c r="B6" s="63" t="s">
        <v>5</v>
      </c>
      <c r="C6" s="34">
        <f>'Vaccine costs'!F3</f>
        <v>48.798999999999999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64">
        <f>SUM(D6:I6)</f>
        <v>0</v>
      </c>
      <c r="K6" s="32">
        <f>C6*J6</f>
        <v>0</v>
      </c>
    </row>
    <row r="7" spans="1:19" ht="16.899999999999999" customHeight="1" thickBot="1">
      <c r="A7" s="65" t="s">
        <v>40</v>
      </c>
      <c r="B7" s="66" t="s">
        <v>6</v>
      </c>
      <c r="C7" s="35">
        <f>'Vaccine costs'!F4</f>
        <v>39.549999999999997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67">
        <f t="shared" ref="J7" si="0">SUM(D7:I7)</f>
        <v>0</v>
      </c>
      <c r="K7" s="33">
        <f t="shared" ref="K7" si="1">C7*J7</f>
        <v>0</v>
      </c>
    </row>
    <row r="8" spans="1:19" ht="16.899999999999999" customHeight="1">
      <c r="A8" s="39" t="s">
        <v>7</v>
      </c>
      <c r="B8" s="43"/>
      <c r="C8" s="44"/>
      <c r="D8" s="40"/>
      <c r="E8" s="40"/>
      <c r="F8" s="40"/>
      <c r="G8" s="40"/>
      <c r="H8" s="40"/>
      <c r="I8" s="40"/>
      <c r="J8" s="40"/>
      <c r="K8" s="45"/>
      <c r="M8" s="68"/>
    </row>
    <row r="9" spans="1:19" ht="16.899999999999999" customHeight="1" thickBot="1">
      <c r="A9" s="69" t="s">
        <v>41</v>
      </c>
      <c r="B9" s="66" t="s">
        <v>8</v>
      </c>
      <c r="C9" s="35">
        <f>'Vaccine costs'!F6</f>
        <v>77.94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67">
        <f>SUM(D9:I9)</f>
        <v>0</v>
      </c>
      <c r="K9" s="33">
        <f>C9*J9</f>
        <v>0</v>
      </c>
      <c r="M9" s="68"/>
    </row>
    <row r="10" spans="1:19" ht="16.899999999999999" customHeight="1">
      <c r="A10" s="46" t="s">
        <v>9</v>
      </c>
      <c r="B10" s="43"/>
      <c r="C10" s="44"/>
      <c r="D10" s="40"/>
      <c r="E10" s="40"/>
      <c r="F10" s="40"/>
      <c r="G10" s="40"/>
      <c r="H10" s="40"/>
      <c r="I10" s="40"/>
      <c r="J10" s="40"/>
      <c r="K10" s="45"/>
      <c r="M10" s="96" t="s">
        <v>53</v>
      </c>
      <c r="N10" s="96"/>
      <c r="O10" s="96"/>
      <c r="P10" s="96"/>
      <c r="Q10" s="96"/>
      <c r="R10" s="96"/>
      <c r="S10" s="96"/>
    </row>
    <row r="11" spans="1:19" ht="16.899999999999999" customHeight="1" thickBot="1">
      <c r="A11" s="70" t="s">
        <v>40</v>
      </c>
      <c r="B11" s="66" t="s">
        <v>10</v>
      </c>
      <c r="C11" s="35">
        <f>'Vaccine costs'!F8</f>
        <v>77.808000000000007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67">
        <f>SUM(D11:I11)</f>
        <v>0</v>
      </c>
      <c r="K11" s="33">
        <f>C11*J11</f>
        <v>0</v>
      </c>
      <c r="M11" s="96"/>
      <c r="N11" s="96"/>
      <c r="O11" s="96"/>
      <c r="P11" s="96"/>
      <c r="Q11" s="96"/>
      <c r="R11" s="96"/>
      <c r="S11" s="96"/>
    </row>
    <row r="12" spans="1:19" ht="16.899999999999999" customHeight="1">
      <c r="A12" s="39" t="s">
        <v>11</v>
      </c>
      <c r="B12" s="43"/>
      <c r="C12" s="44"/>
      <c r="D12" s="40"/>
      <c r="E12" s="40"/>
      <c r="F12" s="40"/>
      <c r="G12" s="40"/>
      <c r="H12" s="40"/>
      <c r="I12" s="40"/>
      <c r="J12" s="40"/>
      <c r="K12" s="45"/>
      <c r="M12" s="86" t="s">
        <v>52</v>
      </c>
      <c r="N12" s="86"/>
      <c r="O12" s="86"/>
      <c r="P12" s="86"/>
      <c r="Q12" s="86"/>
      <c r="R12" s="86"/>
      <c r="S12" s="86"/>
    </row>
    <row r="13" spans="1:19" ht="16.899999999999999" customHeight="1" thickBot="1">
      <c r="A13" s="70" t="s">
        <v>40</v>
      </c>
      <c r="B13" s="66" t="s">
        <v>12</v>
      </c>
      <c r="C13" s="35">
        <f>'Vaccine costs'!F10</f>
        <v>182.791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67">
        <f>SUM(D13:I13)</f>
        <v>0</v>
      </c>
      <c r="K13" s="33">
        <f>C13*J13</f>
        <v>0</v>
      </c>
      <c r="M13" s="86"/>
      <c r="N13" s="86"/>
      <c r="O13" s="86"/>
      <c r="P13" s="86"/>
      <c r="Q13" s="86"/>
      <c r="R13" s="86"/>
      <c r="S13" s="86"/>
    </row>
    <row r="14" spans="1:19" ht="16.899999999999999" customHeight="1">
      <c r="A14" s="39" t="s">
        <v>13</v>
      </c>
      <c r="B14" s="43"/>
      <c r="C14" s="44"/>
      <c r="D14" s="40"/>
      <c r="E14" s="40"/>
      <c r="F14" s="40"/>
      <c r="G14" s="40"/>
      <c r="H14" s="40"/>
      <c r="I14" s="40"/>
      <c r="J14" s="40"/>
      <c r="K14" s="45"/>
      <c r="M14" s="86" t="s">
        <v>50</v>
      </c>
      <c r="N14" s="86"/>
      <c r="O14" s="86"/>
      <c r="P14" s="86"/>
      <c r="Q14" s="86"/>
      <c r="R14" s="86"/>
      <c r="S14" s="86"/>
    </row>
    <row r="15" spans="1:19" ht="16.899999999999999" customHeight="1">
      <c r="A15" s="70" t="s">
        <v>41</v>
      </c>
      <c r="B15" s="63" t="s">
        <v>14</v>
      </c>
      <c r="C15" s="34">
        <f>'Vaccine costs'!F12</f>
        <v>28.49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64">
        <f>SUM(D15:I15)</f>
        <v>0</v>
      </c>
      <c r="K15" s="32">
        <f>C15*J15</f>
        <v>0</v>
      </c>
      <c r="M15" s="86"/>
      <c r="N15" s="86"/>
      <c r="O15" s="86"/>
      <c r="P15" s="86"/>
      <c r="Q15" s="86"/>
      <c r="R15" s="86"/>
      <c r="S15" s="86"/>
    </row>
    <row r="16" spans="1:19" ht="16.899999999999999" customHeight="1" thickBot="1">
      <c r="A16" s="70" t="s">
        <v>40</v>
      </c>
      <c r="B16" s="66" t="s">
        <v>15</v>
      </c>
      <c r="C16" s="35">
        <f>'Vaccine costs'!F13</f>
        <v>28.864999999999998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67">
        <f>SUM(D16:I16)</f>
        <v>0</v>
      </c>
      <c r="K16" s="33">
        <f>C16*J16</f>
        <v>0</v>
      </c>
      <c r="M16" s="86" t="s">
        <v>51</v>
      </c>
      <c r="N16" s="86"/>
      <c r="O16" s="86"/>
      <c r="P16" s="86"/>
      <c r="Q16" s="86"/>
      <c r="R16" s="86"/>
      <c r="S16" s="86"/>
    </row>
    <row r="17" spans="1:19" ht="16.899999999999999" customHeight="1">
      <c r="A17" s="47" t="s">
        <v>16</v>
      </c>
      <c r="B17" s="43"/>
      <c r="C17" s="44"/>
      <c r="D17" s="40"/>
      <c r="E17" s="40"/>
      <c r="F17" s="40"/>
      <c r="G17" s="40"/>
      <c r="H17" s="40"/>
      <c r="I17" s="40"/>
      <c r="J17" s="40"/>
      <c r="K17" s="45"/>
      <c r="M17" s="86"/>
      <c r="N17" s="86"/>
      <c r="O17" s="86"/>
      <c r="P17" s="86"/>
      <c r="Q17" s="86"/>
      <c r="R17" s="86"/>
      <c r="S17" s="86"/>
    </row>
    <row r="18" spans="1:19" ht="16.899999999999999" customHeight="1" thickBot="1">
      <c r="A18" s="70" t="s">
        <v>42</v>
      </c>
      <c r="B18" s="66" t="s">
        <v>17</v>
      </c>
      <c r="C18" s="35">
        <f>'Vaccine costs'!F15</f>
        <v>81.725999999999999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67">
        <f>SUM(D18:I18)</f>
        <v>0</v>
      </c>
      <c r="K18" s="33">
        <f>C18*J18</f>
        <v>0</v>
      </c>
      <c r="M18" s="86" t="s">
        <v>82</v>
      </c>
      <c r="N18" s="86"/>
      <c r="O18" s="86"/>
      <c r="P18" s="86"/>
      <c r="Q18" s="86"/>
      <c r="R18" s="86"/>
      <c r="S18" s="86"/>
    </row>
    <row r="19" spans="1:19" ht="16.899999999999999" customHeight="1">
      <c r="A19" s="47" t="s">
        <v>88</v>
      </c>
      <c r="B19" s="43"/>
      <c r="C19" s="44"/>
      <c r="D19" s="40"/>
      <c r="E19" s="40"/>
      <c r="F19" s="40"/>
      <c r="G19" s="40"/>
      <c r="H19" s="40"/>
      <c r="I19" s="40"/>
      <c r="J19" s="40"/>
      <c r="K19" s="45"/>
      <c r="M19" s="86"/>
      <c r="N19" s="86"/>
      <c r="O19" s="86"/>
      <c r="P19" s="86"/>
      <c r="Q19" s="86"/>
      <c r="R19" s="86"/>
      <c r="S19" s="86"/>
    </row>
    <row r="20" spans="1:19" ht="16.899999999999999" customHeight="1" thickBot="1">
      <c r="A20" s="70" t="s">
        <v>89</v>
      </c>
      <c r="B20" s="66" t="s">
        <v>91</v>
      </c>
      <c r="C20" s="35">
        <f>'Vaccine costs'!F17</f>
        <v>164.02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67">
        <f>SUM(D20:I20)</f>
        <v>0</v>
      </c>
      <c r="K20" s="33">
        <f>C20*J20</f>
        <v>0</v>
      </c>
      <c r="M20" s="86" t="s">
        <v>83</v>
      </c>
      <c r="N20" s="86"/>
      <c r="O20" s="86"/>
      <c r="P20" s="86"/>
      <c r="Q20" s="86"/>
      <c r="R20" s="86"/>
      <c r="S20" s="71"/>
    </row>
    <row r="21" spans="1:19" ht="16.899999999999999" customHeight="1">
      <c r="A21" s="39" t="s">
        <v>18</v>
      </c>
      <c r="B21" s="43"/>
      <c r="C21" s="44"/>
      <c r="D21" s="40"/>
      <c r="E21" s="40"/>
      <c r="F21" s="40"/>
      <c r="G21" s="40"/>
      <c r="H21" s="40"/>
      <c r="I21" s="40"/>
      <c r="J21" s="40"/>
      <c r="K21" s="45"/>
      <c r="M21" s="86"/>
      <c r="N21" s="86"/>
      <c r="O21" s="86"/>
      <c r="P21" s="86"/>
      <c r="Q21" s="86"/>
      <c r="R21" s="86"/>
      <c r="S21" s="71"/>
    </row>
    <row r="22" spans="1:19" ht="16.899999999999999" customHeight="1">
      <c r="A22" s="70" t="s">
        <v>40</v>
      </c>
      <c r="B22" s="63" t="s">
        <v>19</v>
      </c>
      <c r="C22" s="34">
        <f>'Vaccine costs'!F19</f>
        <v>111.9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64">
        <f>SUM(D22:I22)</f>
        <v>0</v>
      </c>
      <c r="K22" s="32">
        <f>C22*J22</f>
        <v>0</v>
      </c>
      <c r="M22" s="86"/>
      <c r="N22" s="86"/>
      <c r="O22" s="86"/>
      <c r="P22" s="86"/>
      <c r="Q22" s="86"/>
      <c r="R22" s="86"/>
      <c r="S22" s="71"/>
    </row>
    <row r="23" spans="1:19" ht="16.899999999999999" customHeight="1" thickBot="1">
      <c r="A23" s="70" t="s">
        <v>40</v>
      </c>
      <c r="B23" s="66" t="s">
        <v>20</v>
      </c>
      <c r="C23" s="35">
        <f>'Vaccine costs'!F20</f>
        <v>128.352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67">
        <f>SUM(D23:I23)</f>
        <v>0</v>
      </c>
      <c r="K23" s="33">
        <f>C23*J23</f>
        <v>0</v>
      </c>
      <c r="M23" s="81"/>
      <c r="N23" s="82"/>
      <c r="O23" s="82"/>
      <c r="P23" s="82"/>
      <c r="Q23" s="82"/>
      <c r="R23" s="82"/>
      <c r="S23" s="82"/>
    </row>
    <row r="24" spans="1:19" ht="16.899999999999999" customHeight="1">
      <c r="A24" s="47" t="s">
        <v>21</v>
      </c>
      <c r="B24" s="43"/>
      <c r="C24" s="44"/>
      <c r="D24" s="40"/>
      <c r="E24" s="40"/>
      <c r="F24" s="40"/>
      <c r="G24" s="40"/>
      <c r="H24" s="40"/>
      <c r="I24" s="40"/>
      <c r="J24" s="40"/>
      <c r="K24" s="45"/>
    </row>
    <row r="25" spans="1:19" ht="16.899999999999999" customHeight="1">
      <c r="A25" s="70" t="s">
        <v>40</v>
      </c>
      <c r="B25" s="63" t="s">
        <v>22</v>
      </c>
      <c r="C25" s="34">
        <f>'Vaccine costs'!F22</f>
        <v>181.16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64">
        <f>SUM(D25:I25)</f>
        <v>0</v>
      </c>
      <c r="K25" s="32">
        <f>C25*J25</f>
        <v>0</v>
      </c>
      <c r="M25" s="68"/>
    </row>
    <row r="26" spans="1:19" ht="16.899999999999999" customHeight="1" thickBot="1">
      <c r="A26" s="70" t="s">
        <v>40</v>
      </c>
      <c r="B26" s="66" t="s">
        <v>84</v>
      </c>
      <c r="C26" s="35">
        <f>'Vaccine costs'!F23</f>
        <v>201.68199999999999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67">
        <f>SUM(D26:I26)</f>
        <v>0</v>
      </c>
      <c r="K26" s="33">
        <f>C26*J26</f>
        <v>0</v>
      </c>
    </row>
    <row r="27" spans="1:19" ht="16.899999999999999" customHeight="1">
      <c r="A27" s="39" t="s">
        <v>23</v>
      </c>
      <c r="B27" s="43"/>
      <c r="C27" s="44"/>
      <c r="D27" s="40"/>
      <c r="E27" s="40"/>
      <c r="F27" s="40"/>
      <c r="G27" s="40"/>
      <c r="H27" s="40"/>
      <c r="I27" s="40"/>
      <c r="J27" s="40"/>
      <c r="K27" s="45"/>
      <c r="M27" s="72"/>
    </row>
    <row r="28" spans="1:19" ht="16.899999999999999" customHeight="1" thickBot="1">
      <c r="A28" s="70" t="s">
        <v>43</v>
      </c>
      <c r="B28" s="66" t="s">
        <v>24</v>
      </c>
      <c r="C28" s="35">
        <f>'Vaccine costs'!F25</f>
        <v>124.893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67">
        <f>SUM(D28:I28)</f>
        <v>0</v>
      </c>
      <c r="K28" s="33">
        <f>C28*J28</f>
        <v>0</v>
      </c>
    </row>
    <row r="29" spans="1:19" ht="16.899999999999999" customHeight="1">
      <c r="A29" s="39" t="s">
        <v>25</v>
      </c>
      <c r="B29" s="43"/>
      <c r="C29" s="44"/>
      <c r="D29" s="40"/>
      <c r="E29" s="40"/>
      <c r="F29" s="40"/>
      <c r="G29" s="40"/>
      <c r="H29" s="40"/>
      <c r="I29" s="40"/>
      <c r="J29" s="40"/>
      <c r="K29" s="45"/>
      <c r="M29" s="68"/>
    </row>
    <row r="30" spans="1:19" ht="16.899999999999999" customHeight="1" thickBot="1">
      <c r="A30" s="70" t="s">
        <v>43</v>
      </c>
      <c r="B30" s="66" t="s">
        <v>26</v>
      </c>
      <c r="C30" s="35">
        <f>'Vaccine costs'!F27</f>
        <v>62.698999999999998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67">
        <f>SUM(D30:I30)</f>
        <v>0</v>
      </c>
      <c r="K30" s="33">
        <f>C30*J30</f>
        <v>0</v>
      </c>
    </row>
    <row r="31" spans="1:19" ht="16.899999999999999" customHeight="1">
      <c r="A31" s="39" t="s">
        <v>27</v>
      </c>
      <c r="B31" s="43"/>
      <c r="C31" s="44"/>
      <c r="D31" s="40"/>
      <c r="E31" s="40"/>
      <c r="F31" s="40"/>
      <c r="G31" s="40"/>
      <c r="H31" s="40"/>
      <c r="I31" s="40"/>
      <c r="J31" s="40"/>
      <c r="K31" s="45"/>
    </row>
    <row r="32" spans="1:19" ht="16.899999999999999" customHeight="1" thickBot="1">
      <c r="A32" s="70" t="s">
        <v>43</v>
      </c>
      <c r="B32" s="66" t="s">
        <v>28</v>
      </c>
      <c r="C32" s="35">
        <f>'Vaccine costs'!F29</f>
        <v>108.041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67">
        <f>SUM(D32:I32)</f>
        <v>0</v>
      </c>
      <c r="K32" s="33">
        <f>C32*J32</f>
        <v>0</v>
      </c>
    </row>
    <row r="33" spans="1:11" ht="16.899999999999999" customHeight="1">
      <c r="A33" s="39" t="s">
        <v>81</v>
      </c>
      <c r="B33" s="43"/>
      <c r="C33" s="44"/>
      <c r="D33" s="40"/>
      <c r="E33" s="40"/>
      <c r="F33" s="40"/>
      <c r="G33" s="40"/>
      <c r="H33" s="40"/>
      <c r="I33" s="40"/>
      <c r="J33" s="40"/>
      <c r="K33" s="45"/>
    </row>
    <row r="34" spans="1:11" ht="16.899999999999999" customHeight="1" thickBot="1">
      <c r="A34" s="70" t="s">
        <v>43</v>
      </c>
      <c r="B34" s="66" t="s">
        <v>80</v>
      </c>
      <c r="C34" s="35">
        <f>'Vaccine costs'!F31</f>
        <v>24.048999999999999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67">
        <f>SUM(D34:I34)</f>
        <v>0</v>
      </c>
      <c r="K34" s="33">
        <f>C34*J34</f>
        <v>0</v>
      </c>
    </row>
    <row r="35" spans="1:11" ht="16.899999999999999" customHeight="1">
      <c r="A35" s="48" t="s">
        <v>68</v>
      </c>
      <c r="B35" s="49"/>
      <c r="C35" s="50"/>
      <c r="D35" s="51"/>
      <c r="E35" s="51"/>
      <c r="F35" s="51"/>
      <c r="G35" s="51"/>
      <c r="H35" s="51"/>
      <c r="I35" s="51"/>
      <c r="J35" s="51"/>
      <c r="K35" s="45"/>
    </row>
    <row r="36" spans="1:11" ht="16.899999999999999" customHeight="1" thickBot="1">
      <c r="A36" s="73" t="s">
        <v>43</v>
      </c>
      <c r="B36" s="66" t="s">
        <v>70</v>
      </c>
      <c r="C36" s="35">
        <f>'Vaccine costs'!F33</f>
        <v>78.28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67">
        <f t="shared" ref="J36" si="2">SUM(D36:I36)</f>
        <v>0</v>
      </c>
      <c r="K36" s="74"/>
    </row>
    <row r="37" spans="1:11" ht="16.899999999999999" customHeight="1">
      <c r="A37" s="52" t="s">
        <v>71</v>
      </c>
      <c r="B37" s="43"/>
      <c r="C37" s="44"/>
      <c r="D37" s="40"/>
      <c r="E37" s="40"/>
      <c r="F37" s="40"/>
      <c r="G37" s="40"/>
      <c r="H37" s="40"/>
      <c r="I37" s="40"/>
      <c r="J37" s="40"/>
      <c r="K37" s="45"/>
    </row>
    <row r="38" spans="1:11" ht="16.899999999999999" customHeight="1">
      <c r="A38" s="75" t="s">
        <v>42</v>
      </c>
      <c r="B38" s="63" t="s">
        <v>73</v>
      </c>
      <c r="C38" s="34">
        <f>'Vaccine costs'!F35</f>
        <v>195.86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64">
        <f t="shared" ref="J38:J39" si="3">SUM(D38:I38)</f>
        <v>0</v>
      </c>
      <c r="K38" s="76"/>
    </row>
    <row r="39" spans="1:11" ht="16.899999999999999" customHeight="1" thickBot="1">
      <c r="A39" s="73" t="s">
        <v>43</v>
      </c>
      <c r="B39" s="66" t="s">
        <v>75</v>
      </c>
      <c r="C39" s="35">
        <f>'Vaccine costs'!F36</f>
        <v>175.04499999999999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67">
        <f t="shared" si="3"/>
        <v>0</v>
      </c>
      <c r="K39" s="77"/>
    </row>
    <row r="40" spans="1:11" ht="15.75">
      <c r="A40" s="48" t="s">
        <v>76</v>
      </c>
      <c r="B40" s="43"/>
      <c r="C40" s="44"/>
      <c r="D40" s="40"/>
      <c r="E40" s="40"/>
      <c r="F40" s="40"/>
      <c r="G40" s="40"/>
      <c r="H40" s="40"/>
      <c r="I40" s="40"/>
      <c r="J40" s="40"/>
      <c r="K40" s="45"/>
    </row>
    <row r="41" spans="1:11" ht="16.5" thickBot="1">
      <c r="A41" s="73" t="s">
        <v>43</v>
      </c>
      <c r="B41" s="66" t="s">
        <v>78</v>
      </c>
      <c r="C41" s="35">
        <f>'Vaccine costs'!F38</f>
        <v>229.5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67">
        <f t="shared" ref="J41" si="4">SUM(D41:I41)</f>
        <v>0</v>
      </c>
      <c r="K41" s="74"/>
    </row>
    <row r="42" spans="1:11" ht="31.5" customHeight="1" thickBot="1">
      <c r="A42" s="78" t="s">
        <v>1</v>
      </c>
      <c r="B42" s="79"/>
      <c r="C42" s="79"/>
      <c r="D42" s="79">
        <f t="shared" ref="D42:K42" si="5">SUM(D6:D41)</f>
        <v>0</v>
      </c>
      <c r="E42" s="79">
        <f t="shared" si="5"/>
        <v>0</v>
      </c>
      <c r="F42" s="79">
        <f t="shared" si="5"/>
        <v>0</v>
      </c>
      <c r="G42" s="79">
        <f t="shared" si="5"/>
        <v>0</v>
      </c>
      <c r="H42" s="79">
        <f t="shared" si="5"/>
        <v>0</v>
      </c>
      <c r="I42" s="79">
        <f t="shared" si="5"/>
        <v>0</v>
      </c>
      <c r="J42" s="79">
        <f t="shared" si="5"/>
        <v>0</v>
      </c>
      <c r="K42" s="80">
        <f t="shared" si="5"/>
        <v>0</v>
      </c>
    </row>
  </sheetData>
  <sheetProtection selectLockedCells="1"/>
  <mergeCells count="13">
    <mergeCell ref="B2:D2"/>
    <mergeCell ref="B3:D3"/>
    <mergeCell ref="E2:F2"/>
    <mergeCell ref="E3:F3"/>
    <mergeCell ref="A1:K1"/>
    <mergeCell ref="G2:K2"/>
    <mergeCell ref="G3:K3"/>
    <mergeCell ref="M20:R22"/>
    <mergeCell ref="M10:S11"/>
    <mergeCell ref="M12:S13"/>
    <mergeCell ref="M14:S15"/>
    <mergeCell ref="M16:S17"/>
    <mergeCell ref="M18:S19"/>
  </mergeCells>
  <hyperlinks>
    <hyperlink ref="D4" location="'317 Order Dates'!B5" display="October" xr:uid="{BF2D1087-352C-4518-98A1-D4E9F21C72DC}"/>
    <hyperlink ref="E4" location="'317 Order Dates'!B6" display="November" xr:uid="{610F0D9C-DA5F-4E1C-BA26-083E15ABFD7B}"/>
    <hyperlink ref="F4" location="'317 Order Dates'!B7" display="December" xr:uid="{675B8E1C-10E0-420B-B3F8-8C224805007C}"/>
    <hyperlink ref="G4" location="'317 Order Dates'!B8" display="January" xr:uid="{0818A4FD-9F63-4846-AC29-45B937C9C044}"/>
    <hyperlink ref="H4" location="'317 Order Dates'!B9" display="February" xr:uid="{069C0F22-CC55-45B7-AAE0-D5A1273D7C83}"/>
    <hyperlink ref="I4" location="'317 Order Dates'!B10" display="March" xr:uid="{F631E435-4526-47F2-B96D-727611A3DAB3}"/>
  </hyperlink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correct Value" error="Must be increments of 10" xr:uid="{54AEFE65-B278-4FDF-BE72-F8455774E09C}">
          <x14:formula1>
            <xm:f>Lists!$B$1:$B$11</xm:f>
          </x14:formula1>
          <xm:sqref>D6:I7 D13:I13 D41:I41 D30:I30 D28:I28 D25:I26 D22:I23 D16:I16 D11:I11 D38:I39 D36:I36 D32:I32 D34:I34</xm:sqref>
        </x14:dataValidation>
        <x14:dataValidation type="list" allowBlank="1" showInputMessage="1" showErrorMessage="1" errorTitle="Incorrect Value" error="Must be increments of 5" xr:uid="{581DE9F2-E2C7-43B0-8677-B26FAED87E42}">
          <x14:formula1>
            <xm:f>Lists!$A$1:$A$21</xm:f>
          </x14:formula1>
          <xm:sqref>D9:I9 D15:I15 D18:I18 D20:I20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8C3B5-5FBA-4574-B9EA-FCA9BDE1CBB2}">
  <dimension ref="B1:M14"/>
  <sheetViews>
    <sheetView workbookViewId="0">
      <selection activeCell="B9" sqref="B9:M9"/>
    </sheetView>
  </sheetViews>
  <sheetFormatPr defaultRowHeight="25.15" customHeight="1"/>
  <cols>
    <col min="2" max="2" width="27.85546875" bestFit="1" customWidth="1"/>
  </cols>
  <sheetData>
    <row r="1" spans="2:13" ht="25.15" customHeight="1" thickBot="1"/>
    <row r="2" spans="2:13" ht="25.15" customHeight="1">
      <c r="B2" s="100" t="s">
        <v>54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2:13" ht="25.15" customHeight="1">
      <c r="B3" s="103">
        <v>45700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5"/>
    </row>
    <row r="4" spans="2:13" ht="25.15" customHeight="1">
      <c r="B4" s="103">
        <v>45728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5"/>
    </row>
    <row r="5" spans="2:13" ht="25.15" customHeight="1">
      <c r="B5" s="106">
        <v>45756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8"/>
    </row>
    <row r="6" spans="2:13" ht="25.15" customHeight="1">
      <c r="B6" s="106">
        <v>45791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8"/>
    </row>
    <row r="7" spans="2:13" ht="25.15" customHeight="1">
      <c r="B7" s="106">
        <v>45819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8"/>
    </row>
    <row r="8" spans="2:13" ht="25.15" customHeight="1">
      <c r="B8" s="106">
        <v>45847</v>
      </c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8"/>
    </row>
    <row r="9" spans="2:13" ht="25.15" customHeight="1">
      <c r="B9" s="106">
        <v>45882</v>
      </c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8"/>
    </row>
    <row r="10" spans="2:13" ht="25.15" customHeight="1">
      <c r="B10" s="106">
        <v>45910</v>
      </c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8"/>
    </row>
    <row r="11" spans="2:13" ht="25.15" customHeight="1">
      <c r="B11" s="103">
        <v>45938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5"/>
    </row>
    <row r="12" spans="2:13" ht="25.15" customHeight="1">
      <c r="B12" s="103">
        <v>45973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5"/>
    </row>
    <row r="13" spans="2:13" ht="25.15" customHeight="1">
      <c r="B13" s="103">
        <v>46001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5"/>
    </row>
    <row r="14" spans="2:13" ht="25.15" customHeight="1" thickBot="1">
      <c r="B14" s="97">
        <v>45671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9"/>
    </row>
  </sheetData>
  <mergeCells count="13">
    <mergeCell ref="B14:M14"/>
    <mergeCell ref="B2:M2"/>
    <mergeCell ref="B3:M3"/>
    <mergeCell ref="B4:M4"/>
    <mergeCell ref="B5:M5"/>
    <mergeCell ref="B6:M6"/>
    <mergeCell ref="B7:M7"/>
    <mergeCell ref="B8:M8"/>
    <mergeCell ref="B9:M9"/>
    <mergeCell ref="B10:M10"/>
    <mergeCell ref="B11:M11"/>
    <mergeCell ref="B12:M12"/>
    <mergeCell ref="B13:M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58F3F-6ECD-426E-B833-2CDB3B6909C5}">
  <dimension ref="C1:P39"/>
  <sheetViews>
    <sheetView workbookViewId="0">
      <selection activeCell="I27" sqref="I27"/>
    </sheetView>
  </sheetViews>
  <sheetFormatPr defaultRowHeight="15"/>
  <cols>
    <col min="3" max="3" width="16.7109375" bestFit="1" customWidth="1"/>
    <col min="4" max="4" width="10.5703125" bestFit="1" customWidth="1"/>
    <col min="5" max="5" width="10.7109375" bestFit="1" customWidth="1"/>
    <col min="6" max="6" width="10.28515625" bestFit="1" customWidth="1"/>
    <col min="7" max="7" width="6.140625" customWidth="1"/>
    <col min="9" max="9" width="10.7109375" bestFit="1" customWidth="1"/>
    <col min="10" max="10" width="14.85546875" customWidth="1"/>
    <col min="11" max="11" width="16.7109375" bestFit="1" customWidth="1"/>
    <col min="12" max="12" width="11" bestFit="1" customWidth="1"/>
    <col min="13" max="13" width="10.7109375" bestFit="1" customWidth="1"/>
    <col min="14" max="14" width="10.28515625" bestFit="1" customWidth="1"/>
  </cols>
  <sheetData>
    <row r="1" spans="3:16" ht="15.75" thickBot="1">
      <c r="C1" s="3"/>
      <c r="D1" s="3"/>
      <c r="E1" s="3"/>
      <c r="F1" s="3"/>
    </row>
    <row r="2" spans="3:16" ht="15.75" thickTop="1">
      <c r="C2" s="4" t="s">
        <v>4</v>
      </c>
      <c r="D2" s="5"/>
      <c r="E2" s="6"/>
      <c r="F2" s="7"/>
      <c r="K2" s="4" t="s">
        <v>4</v>
      </c>
      <c r="L2" s="5"/>
      <c r="M2" s="6"/>
      <c r="N2" s="7"/>
    </row>
    <row r="3" spans="3:16">
      <c r="C3" s="9" t="s">
        <v>40</v>
      </c>
      <c r="D3" s="10" t="s">
        <v>55</v>
      </c>
      <c r="E3" s="11" t="s">
        <v>5</v>
      </c>
      <c r="F3" s="12">
        <v>48.798999999999999</v>
      </c>
      <c r="K3" s="9" t="s">
        <v>40</v>
      </c>
      <c r="L3" s="10" t="s">
        <v>55</v>
      </c>
      <c r="M3" s="11" t="s">
        <v>5</v>
      </c>
      <c r="N3" s="12">
        <v>48.798999999999999</v>
      </c>
    </row>
    <row r="4" spans="3:16" ht="15.75" thickBot="1">
      <c r="C4" s="13" t="s">
        <v>40</v>
      </c>
      <c r="D4" s="14" t="s">
        <v>56</v>
      </c>
      <c r="E4" s="15" t="s">
        <v>6</v>
      </c>
      <c r="F4" s="16">
        <v>39.549999999999997</v>
      </c>
      <c r="K4" s="13" t="s">
        <v>40</v>
      </c>
      <c r="L4" s="14" t="s">
        <v>56</v>
      </c>
      <c r="M4" s="15" t="s">
        <v>6</v>
      </c>
      <c r="N4" s="16">
        <v>39.549999999999997</v>
      </c>
    </row>
    <row r="5" spans="3:16">
      <c r="C5" s="17" t="s">
        <v>7</v>
      </c>
      <c r="D5" s="8"/>
      <c r="E5" s="18"/>
      <c r="F5" s="19"/>
      <c r="K5" s="17" t="s">
        <v>7</v>
      </c>
      <c r="L5" s="8"/>
      <c r="M5" s="18"/>
      <c r="N5" s="19"/>
    </row>
    <row r="6" spans="3:16" ht="15.75" thickBot="1">
      <c r="C6" s="13" t="s">
        <v>41</v>
      </c>
      <c r="D6" s="30" t="s">
        <v>57</v>
      </c>
      <c r="E6" s="15" t="s">
        <v>8</v>
      </c>
      <c r="F6" s="16">
        <v>77.94</v>
      </c>
      <c r="K6" s="13" t="s">
        <v>41</v>
      </c>
      <c r="L6" s="30" t="s">
        <v>57</v>
      </c>
      <c r="M6" s="15" t="s">
        <v>8</v>
      </c>
      <c r="N6" s="16">
        <v>77.94</v>
      </c>
    </row>
    <row r="7" spans="3:16">
      <c r="C7" s="28" t="s">
        <v>9</v>
      </c>
      <c r="D7" s="29"/>
      <c r="E7" s="18"/>
      <c r="F7" s="19"/>
      <c r="K7" s="28" t="s">
        <v>9</v>
      </c>
      <c r="L7" s="29"/>
      <c r="M7" s="18"/>
      <c r="N7" s="19"/>
    </row>
    <row r="8" spans="3:16" ht="15.75" thickBot="1">
      <c r="C8" s="13" t="s">
        <v>40</v>
      </c>
      <c r="D8" s="20" t="s">
        <v>58</v>
      </c>
      <c r="E8" s="15" t="s">
        <v>10</v>
      </c>
      <c r="F8" s="16">
        <v>77.808000000000007</v>
      </c>
      <c r="K8" s="13" t="s">
        <v>40</v>
      </c>
      <c r="L8" s="20" t="s">
        <v>58</v>
      </c>
      <c r="M8" s="15" t="s">
        <v>10</v>
      </c>
      <c r="N8" s="16">
        <v>77.808000000000007</v>
      </c>
    </row>
    <row r="9" spans="3:16">
      <c r="C9" s="17" t="s">
        <v>11</v>
      </c>
      <c r="D9" s="8"/>
      <c r="E9" s="18"/>
      <c r="F9" s="19"/>
      <c r="K9" s="17" t="s">
        <v>11</v>
      </c>
      <c r="L9" s="8"/>
      <c r="M9" s="18"/>
      <c r="N9" s="19"/>
    </row>
    <row r="10" spans="3:16" ht="15.75" thickBot="1">
      <c r="C10" s="13" t="s">
        <v>40</v>
      </c>
      <c r="D10" s="20" t="s">
        <v>59</v>
      </c>
      <c r="E10" s="15" t="s">
        <v>12</v>
      </c>
      <c r="F10" s="16">
        <v>182.791</v>
      </c>
      <c r="K10" s="13" t="s">
        <v>40</v>
      </c>
      <c r="L10" s="20" t="s">
        <v>59</v>
      </c>
      <c r="M10" s="15" t="s">
        <v>12</v>
      </c>
      <c r="N10" s="16">
        <v>182.791</v>
      </c>
    </row>
    <row r="11" spans="3:16">
      <c r="C11" s="17" t="s">
        <v>13</v>
      </c>
      <c r="D11" s="8"/>
      <c r="E11" s="18"/>
      <c r="F11" s="19"/>
      <c r="K11" s="17" t="s">
        <v>13</v>
      </c>
      <c r="L11" s="8"/>
      <c r="M11" s="18"/>
      <c r="N11" s="19"/>
    </row>
    <row r="12" spans="3:16">
      <c r="C12" s="9" t="s">
        <v>41</v>
      </c>
      <c r="D12" s="20" t="s">
        <v>60</v>
      </c>
      <c r="E12" s="11" t="s">
        <v>14</v>
      </c>
      <c r="F12" s="21">
        <v>28.49</v>
      </c>
      <c r="K12" s="9" t="s">
        <v>41</v>
      </c>
      <c r="L12" s="20" t="s">
        <v>60</v>
      </c>
      <c r="M12" s="11" t="s">
        <v>14</v>
      </c>
      <c r="N12" s="21">
        <v>28.49</v>
      </c>
    </row>
    <row r="13" spans="3:16" ht="15.75" thickBot="1">
      <c r="C13" s="13" t="s">
        <v>40</v>
      </c>
      <c r="D13" s="20" t="s">
        <v>61</v>
      </c>
      <c r="E13" s="15" t="s">
        <v>15</v>
      </c>
      <c r="F13" s="16">
        <v>28.864999999999998</v>
      </c>
      <c r="K13" s="13" t="s">
        <v>40</v>
      </c>
      <c r="L13" s="20" t="s">
        <v>61</v>
      </c>
      <c r="M13" s="15" t="s">
        <v>15</v>
      </c>
      <c r="N13" s="16">
        <v>28.864999999999998</v>
      </c>
    </row>
    <row r="14" spans="3:16">
      <c r="C14" s="22" t="s">
        <v>16</v>
      </c>
      <c r="D14" s="23"/>
      <c r="E14" s="18"/>
      <c r="F14" s="19"/>
      <c r="K14" s="22" t="s">
        <v>16</v>
      </c>
      <c r="L14" s="23"/>
      <c r="M14" s="18"/>
      <c r="N14" s="19"/>
    </row>
    <row r="15" spans="3:16" ht="15.75" thickBot="1">
      <c r="C15" s="13" t="s">
        <v>42</v>
      </c>
      <c r="D15" s="20" t="s">
        <v>92</v>
      </c>
      <c r="E15" s="15" t="s">
        <v>17</v>
      </c>
      <c r="F15" s="16">
        <v>81.725999999999999</v>
      </c>
      <c r="K15" s="13" t="s">
        <v>42</v>
      </c>
      <c r="L15" s="20" t="s">
        <v>92</v>
      </c>
      <c r="M15" s="15" t="s">
        <v>17</v>
      </c>
      <c r="N15" s="16">
        <v>81.725999999999999</v>
      </c>
    </row>
    <row r="16" spans="3:16">
      <c r="C16" s="22" t="s">
        <v>88</v>
      </c>
      <c r="D16" s="23"/>
      <c r="E16" s="18"/>
      <c r="F16" s="19"/>
      <c r="K16" s="22" t="s">
        <v>88</v>
      </c>
      <c r="L16" s="23"/>
      <c r="M16" s="18"/>
      <c r="N16" s="19"/>
    </row>
    <row r="17" spans="3:14" ht="15.75" thickBot="1">
      <c r="C17" s="13" t="s">
        <v>89</v>
      </c>
      <c r="D17" s="20" t="s">
        <v>93</v>
      </c>
      <c r="E17" s="15" t="s">
        <v>91</v>
      </c>
      <c r="F17" s="16">
        <v>164.02</v>
      </c>
      <c r="K17" s="13" t="s">
        <v>89</v>
      </c>
      <c r="L17" s="20" t="s">
        <v>93</v>
      </c>
      <c r="M17" s="15" t="s">
        <v>91</v>
      </c>
      <c r="N17" s="16">
        <v>164.02</v>
      </c>
    </row>
    <row r="18" spans="3:14">
      <c r="C18" s="17" t="s">
        <v>18</v>
      </c>
      <c r="D18" s="8"/>
      <c r="E18" s="18"/>
      <c r="F18" s="19"/>
      <c r="K18" s="17" t="s">
        <v>18</v>
      </c>
      <c r="L18" s="8"/>
      <c r="M18" s="18"/>
      <c r="N18" s="19"/>
    </row>
    <row r="19" spans="3:14">
      <c r="C19" s="9" t="s">
        <v>40</v>
      </c>
      <c r="D19" s="20" t="s">
        <v>62</v>
      </c>
      <c r="E19" s="11" t="s">
        <v>19</v>
      </c>
      <c r="F19" s="12">
        <v>111.9</v>
      </c>
      <c r="H19" t="s">
        <v>87</v>
      </c>
      <c r="I19" s="31">
        <v>45649</v>
      </c>
      <c r="K19" s="9" t="s">
        <v>40</v>
      </c>
      <c r="L19" s="20" t="s">
        <v>62</v>
      </c>
      <c r="M19" s="11" t="s">
        <v>19</v>
      </c>
      <c r="N19" s="12">
        <v>111.9</v>
      </c>
    </row>
    <row r="20" spans="3:14" ht="15.75" thickBot="1">
      <c r="C20" s="13" t="s">
        <v>40</v>
      </c>
      <c r="D20" s="20" t="s">
        <v>63</v>
      </c>
      <c r="E20" s="15" t="s">
        <v>20</v>
      </c>
      <c r="F20" s="16">
        <v>128.352</v>
      </c>
      <c r="K20" s="13" t="s">
        <v>40</v>
      </c>
      <c r="L20" s="20" t="s">
        <v>63</v>
      </c>
      <c r="M20" s="15" t="s">
        <v>20</v>
      </c>
      <c r="N20" s="16">
        <v>128.352</v>
      </c>
    </row>
    <row r="21" spans="3:14">
      <c r="C21" s="22" t="s">
        <v>21</v>
      </c>
      <c r="D21" s="23"/>
      <c r="E21" s="18"/>
      <c r="F21" s="19"/>
      <c r="K21" s="22" t="s">
        <v>21</v>
      </c>
      <c r="L21" s="23"/>
      <c r="M21" s="18"/>
      <c r="N21" s="19"/>
    </row>
    <row r="22" spans="3:14">
      <c r="C22" s="9" t="s">
        <v>40</v>
      </c>
      <c r="D22" s="20" t="s">
        <v>64</v>
      </c>
      <c r="E22" s="11" t="s">
        <v>22</v>
      </c>
      <c r="F22" s="12">
        <v>181.16</v>
      </c>
      <c r="K22" s="9" t="s">
        <v>40</v>
      </c>
      <c r="L22" s="20" t="s">
        <v>64</v>
      </c>
      <c r="M22" s="11" t="s">
        <v>22</v>
      </c>
      <c r="N22" s="12">
        <v>181.16</v>
      </c>
    </row>
    <row r="23" spans="3:14" ht="15.75" thickBot="1">
      <c r="C23" s="13" t="s">
        <v>40</v>
      </c>
      <c r="D23" s="20" t="s">
        <v>85</v>
      </c>
      <c r="E23" s="15" t="s">
        <v>84</v>
      </c>
      <c r="F23" s="16">
        <v>201.68199999999999</v>
      </c>
      <c r="K23" s="13" t="s">
        <v>40</v>
      </c>
      <c r="L23" s="20" t="s">
        <v>85</v>
      </c>
      <c r="M23" s="15" t="s">
        <v>84</v>
      </c>
      <c r="N23" s="16">
        <v>201.68199999999999</v>
      </c>
    </row>
    <row r="24" spans="3:14">
      <c r="C24" s="17" t="s">
        <v>23</v>
      </c>
      <c r="D24" s="8"/>
      <c r="E24" s="18"/>
      <c r="F24" s="19"/>
      <c r="K24" s="17" t="s">
        <v>23</v>
      </c>
      <c r="L24" s="8"/>
      <c r="M24" s="18"/>
      <c r="N24" s="19"/>
    </row>
    <row r="25" spans="3:14" ht="15.75" thickBot="1">
      <c r="C25" s="13" t="s">
        <v>43</v>
      </c>
      <c r="D25" s="20" t="s">
        <v>65</v>
      </c>
      <c r="E25" s="15" t="s">
        <v>24</v>
      </c>
      <c r="F25" s="16">
        <v>124.893</v>
      </c>
      <c r="K25" s="13" t="s">
        <v>43</v>
      </c>
      <c r="L25" s="20" t="s">
        <v>65</v>
      </c>
      <c r="M25" s="15" t="s">
        <v>24</v>
      </c>
      <c r="N25" s="16">
        <v>124.893</v>
      </c>
    </row>
    <row r="26" spans="3:14">
      <c r="C26" s="17" t="s">
        <v>25</v>
      </c>
      <c r="D26" s="8"/>
      <c r="E26" s="18"/>
      <c r="F26" s="19"/>
      <c r="K26" s="17" t="s">
        <v>25</v>
      </c>
      <c r="L26" s="8"/>
      <c r="M26" s="18"/>
      <c r="N26" s="19"/>
    </row>
    <row r="27" spans="3:14" ht="15.75" thickBot="1">
      <c r="C27" s="13" t="s">
        <v>43</v>
      </c>
      <c r="D27" s="20" t="s">
        <v>66</v>
      </c>
      <c r="E27" s="15" t="s">
        <v>26</v>
      </c>
      <c r="F27" s="16">
        <v>62.698999999999998</v>
      </c>
      <c r="K27" s="13" t="s">
        <v>43</v>
      </c>
      <c r="L27" s="20" t="s">
        <v>66</v>
      </c>
      <c r="M27" s="15" t="s">
        <v>26</v>
      </c>
      <c r="N27" s="16">
        <v>62.698999999999998</v>
      </c>
    </row>
    <row r="28" spans="3:14">
      <c r="C28" s="17" t="s">
        <v>27</v>
      </c>
      <c r="D28" s="8"/>
      <c r="E28" s="18"/>
      <c r="F28" s="19"/>
      <c r="K28" s="17" t="s">
        <v>27</v>
      </c>
      <c r="L28" s="8"/>
      <c r="M28" s="18"/>
      <c r="N28" s="19"/>
    </row>
    <row r="29" spans="3:14" ht="15.75" thickBot="1">
      <c r="C29" s="13" t="s">
        <v>43</v>
      </c>
      <c r="D29" s="37" t="s">
        <v>67</v>
      </c>
      <c r="E29" s="15" t="s">
        <v>28</v>
      </c>
      <c r="F29" s="16">
        <v>108.041</v>
      </c>
      <c r="K29" s="13" t="s">
        <v>43</v>
      </c>
      <c r="L29" s="37" t="s">
        <v>67</v>
      </c>
      <c r="M29" s="15" t="s">
        <v>28</v>
      </c>
      <c r="N29" s="16">
        <v>108.041</v>
      </c>
    </row>
    <row r="30" spans="3:14">
      <c r="C30" s="17" t="s">
        <v>90</v>
      </c>
      <c r="D30" s="8"/>
      <c r="E30" s="18"/>
      <c r="F30" s="19"/>
      <c r="K30" s="17" t="s">
        <v>90</v>
      </c>
      <c r="L30" s="8"/>
      <c r="M30" s="18"/>
      <c r="N30" s="19"/>
    </row>
    <row r="31" spans="3:14" ht="15.75" thickBot="1">
      <c r="C31" s="13" t="s">
        <v>43</v>
      </c>
      <c r="D31" s="37" t="s">
        <v>86</v>
      </c>
      <c r="E31" s="15" t="s">
        <v>80</v>
      </c>
      <c r="F31" s="16">
        <v>24.048999999999999</v>
      </c>
      <c r="K31" s="13" t="s">
        <v>43</v>
      </c>
      <c r="L31" s="37" t="s">
        <v>86</v>
      </c>
      <c r="M31" s="15" t="s">
        <v>80</v>
      </c>
      <c r="N31" s="16">
        <v>24.048999999999999</v>
      </c>
    </row>
    <row r="32" spans="3:14">
      <c r="C32" s="17" t="s">
        <v>68</v>
      </c>
      <c r="D32" s="8"/>
      <c r="E32" s="18"/>
      <c r="F32" s="19"/>
      <c r="K32" s="17" t="s">
        <v>68</v>
      </c>
      <c r="L32" s="8"/>
      <c r="M32" s="18"/>
      <c r="N32" s="19"/>
    </row>
    <row r="33" spans="3:14" ht="15.75" thickBot="1">
      <c r="C33" s="13" t="s">
        <v>43</v>
      </c>
      <c r="D33" s="20" t="s">
        <v>69</v>
      </c>
      <c r="E33" s="15" t="s">
        <v>70</v>
      </c>
      <c r="F33" s="38">
        <v>78.28</v>
      </c>
      <c r="K33" s="13" t="s">
        <v>43</v>
      </c>
      <c r="L33" s="20" t="s">
        <v>69</v>
      </c>
      <c r="M33" s="15" t="s">
        <v>70</v>
      </c>
      <c r="N33" s="38">
        <v>78.28</v>
      </c>
    </row>
    <row r="34" spans="3:14">
      <c r="C34" s="17" t="s">
        <v>71</v>
      </c>
      <c r="D34" s="8"/>
      <c r="E34" s="18"/>
      <c r="F34" s="19"/>
      <c r="K34" s="17" t="s">
        <v>71</v>
      </c>
      <c r="L34" s="8"/>
      <c r="M34" s="18"/>
      <c r="N34" s="19"/>
    </row>
    <row r="35" spans="3:14">
      <c r="C35" s="9" t="s">
        <v>42</v>
      </c>
      <c r="D35" s="20" t="s">
        <v>72</v>
      </c>
      <c r="E35" s="11" t="s">
        <v>73</v>
      </c>
      <c r="F35" s="12">
        <v>195.86</v>
      </c>
      <c r="K35" s="9" t="s">
        <v>42</v>
      </c>
      <c r="L35" s="20" t="s">
        <v>72</v>
      </c>
      <c r="M35" s="11" t="s">
        <v>73</v>
      </c>
      <c r="N35" s="12">
        <v>195.86</v>
      </c>
    </row>
    <row r="36" spans="3:14" ht="15.75" thickBot="1">
      <c r="C36" s="13" t="s">
        <v>43</v>
      </c>
      <c r="D36" s="14" t="s">
        <v>74</v>
      </c>
      <c r="E36" s="15" t="s">
        <v>75</v>
      </c>
      <c r="F36" s="16">
        <v>175.04499999999999</v>
      </c>
      <c r="K36" s="13" t="s">
        <v>43</v>
      </c>
      <c r="L36" s="14" t="s">
        <v>74</v>
      </c>
      <c r="M36" s="15" t="s">
        <v>75</v>
      </c>
      <c r="N36" s="16">
        <v>175.04499999999999</v>
      </c>
    </row>
    <row r="37" spans="3:14">
      <c r="C37" s="17" t="s">
        <v>76</v>
      </c>
      <c r="D37" s="8"/>
      <c r="E37" s="18"/>
      <c r="F37" s="19"/>
      <c r="K37" s="17" t="s">
        <v>76</v>
      </c>
      <c r="L37" s="8"/>
      <c r="M37" s="18"/>
      <c r="N37" s="19"/>
    </row>
    <row r="38" spans="3:14" ht="15.75" thickBot="1">
      <c r="C38" s="24" t="s">
        <v>43</v>
      </c>
      <c r="D38" s="25" t="s">
        <v>77</v>
      </c>
      <c r="E38" s="26" t="s">
        <v>78</v>
      </c>
      <c r="F38" s="27">
        <v>229.5</v>
      </c>
      <c r="K38" s="24" t="s">
        <v>43</v>
      </c>
      <c r="L38" s="25" t="s">
        <v>77</v>
      </c>
      <c r="M38" s="26" t="s">
        <v>78</v>
      </c>
      <c r="N38" s="27">
        <v>229.5</v>
      </c>
    </row>
    <row r="39" spans="3:14" ht="15.75" thickTop="1"/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23D40-496F-4D2F-B4B3-0319E7BE8A6D}">
  <sheetPr codeName="Sheet3"/>
  <dimension ref="A1:B21"/>
  <sheetViews>
    <sheetView workbookViewId="0">
      <selection activeCell="B2" sqref="B2"/>
    </sheetView>
  </sheetViews>
  <sheetFormatPr defaultRowHeight="15"/>
  <sheetData>
    <row r="1" spans="1:2">
      <c r="A1">
        <v>0</v>
      </c>
      <c r="B1">
        <v>0</v>
      </c>
    </row>
    <row r="2" spans="1:2">
      <c r="A2">
        <v>5</v>
      </c>
      <c r="B2">
        <v>10</v>
      </c>
    </row>
    <row r="3" spans="1:2">
      <c r="A3">
        <v>10</v>
      </c>
      <c r="B3">
        <v>20</v>
      </c>
    </row>
    <row r="4" spans="1:2">
      <c r="A4">
        <v>15</v>
      </c>
      <c r="B4">
        <v>30</v>
      </c>
    </row>
    <row r="5" spans="1:2">
      <c r="A5">
        <v>20</v>
      </c>
      <c r="B5">
        <v>40</v>
      </c>
    </row>
    <row r="6" spans="1:2">
      <c r="A6">
        <v>25</v>
      </c>
      <c r="B6">
        <v>50</v>
      </c>
    </row>
    <row r="7" spans="1:2">
      <c r="A7">
        <v>30</v>
      </c>
      <c r="B7">
        <v>60</v>
      </c>
    </row>
    <row r="8" spans="1:2">
      <c r="A8">
        <v>35</v>
      </c>
      <c r="B8">
        <v>70</v>
      </c>
    </row>
    <row r="9" spans="1:2">
      <c r="A9">
        <v>40</v>
      </c>
      <c r="B9">
        <v>80</v>
      </c>
    </row>
    <row r="10" spans="1:2">
      <c r="A10">
        <v>45</v>
      </c>
      <c r="B10">
        <v>90</v>
      </c>
    </row>
    <row r="11" spans="1:2">
      <c r="A11">
        <v>50</v>
      </c>
      <c r="B11">
        <v>100</v>
      </c>
    </row>
    <row r="12" spans="1:2">
      <c r="A12">
        <v>55</v>
      </c>
    </row>
    <row r="13" spans="1:2">
      <c r="A13">
        <v>60</v>
      </c>
    </row>
    <row r="14" spans="1:2">
      <c r="A14">
        <v>65</v>
      </c>
    </row>
    <row r="15" spans="1:2">
      <c r="A15">
        <v>70</v>
      </c>
    </row>
    <row r="16" spans="1:2">
      <c r="A16">
        <v>75</v>
      </c>
    </row>
    <row r="17" spans="1:1">
      <c r="A17">
        <v>80</v>
      </c>
    </row>
    <row r="18" spans="1:1">
      <c r="A18">
        <v>85</v>
      </c>
    </row>
    <row r="19" spans="1:1">
      <c r="A19">
        <v>90</v>
      </c>
    </row>
    <row r="20" spans="1:1">
      <c r="A20">
        <v>95</v>
      </c>
    </row>
    <row r="21" spans="1:1">
      <c r="A21">
        <v>100</v>
      </c>
    </row>
  </sheetData>
  <sheetProtection algorithmName="SHA-512" hashValue="NX+KmyQ42loW1hRgPDBdBGbxj38eH/hoUmnA1Jqif8D7f+KkGmEZ5w4VHK//VbcWp60AKiCKqolFkU2k9xOidA==" saltValue="CBmb+znaHx4mBe5oS4Wjc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April - September</vt:lpstr>
      <vt:lpstr>October - March</vt:lpstr>
      <vt:lpstr>317 Order Dates</vt:lpstr>
      <vt:lpstr>Vaccine costs</vt:lpstr>
      <vt:lpstr>Lists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Mead, Kristina</dc:creator>
  <cp:lastModifiedBy>Anton, Caitlin</cp:lastModifiedBy>
  <dcterms:created xsi:type="dcterms:W3CDTF">2022-10-27T15:39:03Z</dcterms:created>
  <dcterms:modified xsi:type="dcterms:W3CDTF">2025-03-31T19:49:41Z</dcterms:modified>
</cp:coreProperties>
</file>